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FBA补货美国站" sheetId="1" r:id="rId1"/>
  </sheet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J2" authorId="0">
      <text>
        <r>
          <rPr>
            <sz val="9"/>
            <rFont val="宋体"/>
            <charset val="134"/>
          </rPr>
          <t>总库存=在库+在途+接收中+转库</t>
        </r>
      </text>
    </comment>
    <comment ref="M2" authorId="0">
      <text>
        <r>
          <rPr>
            <sz val="9"/>
            <rFont val="宋体"/>
            <charset val="134"/>
          </rPr>
          <t>备货天数 =   下采购
单到可售的时间+安全库存天数 7天左右</t>
        </r>
      </text>
    </comment>
    <comment ref="N2" authorId="0">
      <text>
        <r>
          <rPr>
            <sz val="9"/>
            <rFont val="宋体"/>
            <charset val="134"/>
          </rPr>
          <t>给工厂下单的日期</t>
        </r>
      </text>
    </comment>
    <comment ref="P2" authorId="0">
      <text>
        <r>
          <rPr>
            <sz val="9"/>
            <rFont val="宋体"/>
            <charset val="134"/>
          </rPr>
          <t>日均销量 = 3日销量 / 3 * 3日权重 + 7日销量 / 7 * 7日权重 + 14日销量 / 14 * 14日权重 + 30日销量 / 30 * 30日权重   这里3、7、14、30日权重依次为0、0.5、0.3、0.2</t>
        </r>
      </text>
    </comment>
  </commentList>
</comments>
</file>

<file path=xl/sharedStrings.xml><?xml version="1.0" encoding="utf-8"?>
<sst xmlns="http://schemas.openxmlformats.org/spreadsheetml/2006/main" count="32" uniqueCount="28">
  <si>
    <t>今天日期</t>
  </si>
  <si>
    <t>FBA补货公式</t>
  </si>
  <si>
    <t>序号</t>
  </si>
  <si>
    <t>产品名称</t>
  </si>
  <si>
    <t>SKU</t>
  </si>
  <si>
    <t>ASIN</t>
  </si>
  <si>
    <t>在库</t>
  </si>
  <si>
    <t>在库供应天数</t>
  </si>
  <si>
    <t>在途</t>
  </si>
  <si>
    <t>接收中</t>
  </si>
  <si>
    <t>转库</t>
  </si>
  <si>
    <t>总库存</t>
  </si>
  <si>
    <t>总库存
供应天数</t>
  </si>
  <si>
    <t>断货日期</t>
  </si>
  <si>
    <t>备货天数</t>
  </si>
  <si>
    <t>补货日期</t>
  </si>
  <si>
    <t>补货量</t>
  </si>
  <si>
    <t>日均销量</t>
  </si>
  <si>
    <t>3日销量</t>
  </si>
  <si>
    <t>7日销量</t>
  </si>
  <si>
    <t>14日销量</t>
  </si>
  <si>
    <t>30日销量</t>
  </si>
  <si>
    <t>库存预警</t>
  </si>
  <si>
    <t>***</t>
  </si>
  <si>
    <t>B001</t>
  </si>
  <si>
    <t>C001</t>
  </si>
  <si>
    <t>D001</t>
  </si>
  <si>
    <t>备注：1.粉色底纹是需要运营输入的部分，其他部分不允许改动；
2.需要运营养成好习惯，已发货的货件及时标注已发货方能后台才能再入库显示，可以更准确反映在途情况；
3.未发货的或者货件发了其中一部分，未发部分不要标注已发货。
4.该算法是按照在途可以保证既有库存不断货的情况进行的，如果在途也赶不上，请发红单。
5.该表单需要3-5天更新一次粉色底纹数据，如果数据变化大加大更新频率</t>
  </si>
</sst>
</file>

<file path=xl/styles.xml><?xml version="1.0" encoding="utf-8"?>
<styleSheet xmlns="http://schemas.openxmlformats.org/spreadsheetml/2006/main">
  <numFmts count="7">
    <numFmt numFmtId="176" formatCode="yyyy/m/d;@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7" formatCode="0_ "/>
    <numFmt numFmtId="178" formatCode="0.0_ "/>
  </numFmts>
  <fonts count="27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</font>
    <font>
      <b/>
      <sz val="12"/>
      <name val="宋体"/>
      <charset val="134"/>
    </font>
    <font>
      <b/>
      <sz val="16"/>
      <color theme="1"/>
      <name val="宋体"/>
      <charset val="134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CC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9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6" borderId="7" applyNumberFormat="0" applyFont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20" fillId="23" borderId="11" applyNumberFormat="0" applyAlignment="0" applyProtection="0">
      <alignment vertical="center"/>
    </xf>
    <xf numFmtId="0" fontId="22" fillId="23" borderId="8" applyNumberFormat="0" applyAlignment="0" applyProtection="0">
      <alignment vertical="center"/>
    </xf>
    <xf numFmtId="0" fontId="23" fillId="26" borderId="13" applyNumberForma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</cellStyleXfs>
  <cellXfs count="43">
    <xf numFmtId="0" fontId="0" fillId="0" borderId="0" xfId="0"/>
    <xf numFmtId="0" fontId="0" fillId="0" borderId="0" xfId="0" applyFill="1"/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177" fontId="0" fillId="0" borderId="1" xfId="0" applyNumberFormat="1" applyFont="1" applyBorder="1" applyAlignment="1">
      <alignment horizontal="center" vertical="center"/>
    </xf>
    <xf numFmtId="176" fontId="0" fillId="0" borderId="1" xfId="0" applyNumberFormat="1" applyFont="1" applyBorder="1" applyAlignment="1">
      <alignment horizontal="center" vertical="center"/>
    </xf>
    <xf numFmtId="178" fontId="0" fillId="0" borderId="1" xfId="0" applyNumberFormat="1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14" fontId="3" fillId="2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177" fontId="0" fillId="2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top" wrapText="1"/>
    </xf>
    <xf numFmtId="177" fontId="5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178" fontId="5" fillId="0" borderId="1" xfId="0" applyNumberFormat="1" applyFont="1" applyFill="1" applyBorder="1" applyAlignment="1">
      <alignment horizontal="center" vertical="center"/>
    </xf>
    <xf numFmtId="177" fontId="0" fillId="0" borderId="1" xfId="0" applyNumberFormat="1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178" fontId="0" fillId="0" borderId="1" xfId="0" applyNumberFormat="1" applyFont="1" applyFill="1" applyBorder="1" applyAlignment="1">
      <alignment horizontal="center" vertical="center"/>
    </xf>
    <xf numFmtId="177" fontId="0" fillId="0" borderId="0" xfId="0" applyNumberFormat="1" applyFont="1" applyBorder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178" fontId="0" fillId="0" borderId="0" xfId="0" applyNumberFormat="1" applyFont="1" applyBorder="1" applyAlignment="1">
      <alignment horizontal="center" vertical="center"/>
    </xf>
    <xf numFmtId="177" fontId="0" fillId="0" borderId="2" xfId="0" applyNumberFormat="1" applyFont="1" applyBorder="1" applyAlignment="1">
      <alignment horizontal="center" vertical="center"/>
    </xf>
    <xf numFmtId="176" fontId="0" fillId="0" borderId="2" xfId="0" applyNumberFormat="1" applyFont="1" applyBorder="1" applyAlignment="1">
      <alignment horizontal="center" vertical="center"/>
    </xf>
    <xf numFmtId="178" fontId="0" fillId="0" borderId="2" xfId="0" applyNumberFormat="1" applyFont="1" applyBorder="1" applyAlignment="1">
      <alignment horizontal="center" vertical="center"/>
    </xf>
    <xf numFmtId="0" fontId="0" fillId="0" borderId="1" xfId="0" applyFill="1" applyBorder="1"/>
    <xf numFmtId="0" fontId="0" fillId="0" borderId="0" xfId="0" applyFill="1" applyBorder="1"/>
    <xf numFmtId="0" fontId="1" fillId="0" borderId="0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I31"/>
  <sheetViews>
    <sheetView tabSelected="1" zoomScale="85" zoomScaleNormal="85" workbookViewId="0">
      <pane xSplit="4" ySplit="2" topLeftCell="E3" activePane="bottomRight" state="frozen"/>
      <selection/>
      <selection pane="topRight"/>
      <selection pane="bottomLeft"/>
      <selection pane="bottomRight" activeCell="K12" sqref="K12"/>
    </sheetView>
  </sheetViews>
  <sheetFormatPr defaultColWidth="8.89166666666667" defaultRowHeight="30" customHeight="1"/>
  <cols>
    <col min="1" max="1" width="10.0666666666667" style="6" customWidth="1"/>
    <col min="2" max="2" width="13.2" style="6" customWidth="1"/>
    <col min="3" max="3" width="8.675" style="6" customWidth="1"/>
    <col min="4" max="4" width="15.7333333333333" style="6" customWidth="1"/>
    <col min="5" max="5" width="12.1083333333333" style="6" customWidth="1"/>
    <col min="6" max="6" width="8.1" style="6" customWidth="1"/>
    <col min="7" max="7" width="9.10833333333333" style="6" customWidth="1"/>
    <col min="8" max="8" width="7.225" style="6" customWidth="1"/>
    <col min="9" max="9" width="9.89166666666667" style="6" customWidth="1"/>
    <col min="10" max="10" width="10.8916666666667" style="7" customWidth="1"/>
    <col min="11" max="11" width="12.8916666666667" style="8" customWidth="1"/>
    <col min="12" max="12" width="10.775" style="6" customWidth="1"/>
    <col min="13" max="13" width="12.6666666666667" style="8" customWidth="1"/>
    <col min="14" max="14" width="10.4416666666667" style="7" customWidth="1"/>
    <col min="15" max="15" width="9.275" style="9" customWidth="1"/>
    <col min="16" max="16" width="11.775" style="6" customWidth="1"/>
    <col min="17" max="17" width="10.1833333333333" style="6" customWidth="1"/>
    <col min="18" max="18" width="10.3166666666667" style="6" customWidth="1"/>
    <col min="19" max="19" width="13.1083333333333" style="6" customWidth="1"/>
    <col min="20" max="20" width="14.6416666666667" style="10" customWidth="1"/>
    <col min="21" max="21" width="11.3666666666667" style="4" customWidth="1"/>
    <col min="22" max="22" width="17.35" style="4" customWidth="1"/>
    <col min="23" max="23" width="23.8166666666667" style="4" customWidth="1"/>
    <col min="24" max="24" width="8.89166666666667" style="11"/>
    <col min="25" max="16384" width="8.89166666666667" style="6"/>
  </cols>
  <sheetData>
    <row r="1" s="1" customFormat="1" customHeight="1" spans="1:23">
      <c r="A1" s="12" t="s">
        <v>0</v>
      </c>
      <c r="B1" s="13">
        <f ca="1">TODAY()</f>
        <v>44478</v>
      </c>
      <c r="C1" s="13"/>
      <c r="D1" s="14" t="s">
        <v>1</v>
      </c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35"/>
      <c r="V1" s="36"/>
      <c r="W1" s="36"/>
    </row>
    <row r="2" s="2" customFormat="1" ht="48" customHeight="1" spans="1:35">
      <c r="A2" s="2" t="s">
        <v>2</v>
      </c>
      <c r="B2" s="2" t="s">
        <v>3</v>
      </c>
      <c r="C2" s="15" t="s">
        <v>4</v>
      </c>
      <c r="D2" s="15" t="s">
        <v>5</v>
      </c>
      <c r="E2" s="15" t="s">
        <v>6</v>
      </c>
      <c r="F2" s="16" t="s">
        <v>7</v>
      </c>
      <c r="G2" s="15" t="s">
        <v>8</v>
      </c>
      <c r="H2" s="15" t="s">
        <v>9</v>
      </c>
      <c r="I2" s="15" t="s">
        <v>10</v>
      </c>
      <c r="J2" s="15" t="s">
        <v>11</v>
      </c>
      <c r="K2" s="22" t="s">
        <v>12</v>
      </c>
      <c r="L2" s="23" t="s">
        <v>13</v>
      </c>
      <c r="M2" s="15" t="s">
        <v>14</v>
      </c>
      <c r="N2" s="23" t="s">
        <v>15</v>
      </c>
      <c r="O2" s="24" t="s">
        <v>16</v>
      </c>
      <c r="P2" s="25" t="s">
        <v>17</v>
      </c>
      <c r="Q2" s="15" t="s">
        <v>18</v>
      </c>
      <c r="R2" s="15" t="s">
        <v>19</v>
      </c>
      <c r="S2" s="15" t="s">
        <v>20</v>
      </c>
      <c r="T2" s="15" t="s">
        <v>21</v>
      </c>
      <c r="U2" s="15" t="s">
        <v>22</v>
      </c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  <c r="AH2" s="37"/>
      <c r="AI2" s="42"/>
    </row>
    <row r="3" s="3" customFormat="1" ht="38" customHeight="1" spans="1:34">
      <c r="A3" s="2">
        <v>1</v>
      </c>
      <c r="B3" s="17" t="s">
        <v>23</v>
      </c>
      <c r="C3" s="18" t="s">
        <v>23</v>
      </c>
      <c r="D3" s="18"/>
      <c r="E3" s="19">
        <v>3000</v>
      </c>
      <c r="F3" s="20">
        <f>E3/P3</f>
        <v>12.962962962963</v>
      </c>
      <c r="G3" s="19">
        <v>12000</v>
      </c>
      <c r="H3" s="19">
        <v>0</v>
      </c>
      <c r="I3" s="19">
        <v>0</v>
      </c>
      <c r="J3" s="18">
        <f>E3+G3+H3+I3</f>
        <v>15000</v>
      </c>
      <c r="K3" s="26">
        <f>J3/P3</f>
        <v>64.8148148148149</v>
      </c>
      <c r="L3" s="27">
        <f ca="1">IFERROR($B$1+K3,"输入有误")</f>
        <v>44542.8148148148</v>
      </c>
      <c r="M3" s="19">
        <v>45</v>
      </c>
      <c r="N3" s="27">
        <f ca="1">$B$1+K3-M3</f>
        <v>44497.8148148148</v>
      </c>
      <c r="O3" s="26">
        <f>M3*P3</f>
        <v>10414.2857142857</v>
      </c>
      <c r="P3" s="28">
        <f>(Q3/3)*0.1+(R3/7)*0.5+(S3/14)*0.3+(T3/30)*0.2</f>
        <v>231.428571428571</v>
      </c>
      <c r="Q3" s="20">
        <v>600</v>
      </c>
      <c r="R3" s="20">
        <v>1500</v>
      </c>
      <c r="S3" s="20">
        <v>3000</v>
      </c>
      <c r="T3" s="20">
        <v>6000</v>
      </c>
      <c r="U3" s="17" t="str">
        <f>IF((K3-M3&lt;0),"库存报警","库存安全")</f>
        <v>库存安全</v>
      </c>
      <c r="V3" s="38"/>
      <c r="W3" s="38"/>
      <c r="X3" s="38"/>
      <c r="Y3" s="38"/>
      <c r="Z3" s="38"/>
      <c r="AA3" s="37"/>
      <c r="AB3" s="37"/>
      <c r="AC3" s="37"/>
      <c r="AD3" s="37"/>
      <c r="AE3" s="37"/>
      <c r="AF3" s="37"/>
      <c r="AG3" s="37"/>
      <c r="AH3" s="37"/>
    </row>
    <row r="4" customHeight="1" spans="1:35">
      <c r="A4" s="2">
        <v>2</v>
      </c>
      <c r="B4" s="17" t="s">
        <v>23</v>
      </c>
      <c r="C4" s="18" t="s">
        <v>24</v>
      </c>
      <c r="D4" s="18"/>
      <c r="E4" s="19">
        <v>300</v>
      </c>
      <c r="F4" s="20">
        <f>E4/P4</f>
        <v>26.8085106382979</v>
      </c>
      <c r="G4" s="19">
        <v>200</v>
      </c>
      <c r="H4" s="19">
        <v>0</v>
      </c>
      <c r="I4" s="19">
        <v>50</v>
      </c>
      <c r="J4" s="18">
        <f>E4+G4+H4+I4</f>
        <v>550</v>
      </c>
      <c r="K4" s="26">
        <f>J4/P4</f>
        <v>49.1489361702127</v>
      </c>
      <c r="L4" s="27">
        <f ca="1">IFERROR($B$1+K4,"输入有误")</f>
        <v>44527.1489361702</v>
      </c>
      <c r="M4" s="19">
        <v>60</v>
      </c>
      <c r="N4" s="27">
        <f ca="1">$B$1+K4-M4</f>
        <v>44467.1489361702</v>
      </c>
      <c r="O4" s="26">
        <f>M4*P4</f>
        <v>671.428571428571</v>
      </c>
      <c r="P4" s="28">
        <f>(Q4/3)*0.1+(R4/7)*0.5+(S4/14)*0.3+(T4/30)*0.2</f>
        <v>11.1904761904762</v>
      </c>
      <c r="Q4" s="20">
        <v>40</v>
      </c>
      <c r="R4" s="20">
        <v>50</v>
      </c>
      <c r="S4" s="20">
        <v>200</v>
      </c>
      <c r="T4" s="20">
        <v>300</v>
      </c>
      <c r="U4" s="17" t="str">
        <f>IF((K4-M4&lt;0),"库存报警","库存安全")</f>
        <v>库存报警</v>
      </c>
      <c r="V4" s="39"/>
      <c r="X4" s="39"/>
      <c r="Y4" s="39"/>
      <c r="Z4" s="39"/>
      <c r="AA4" s="4"/>
      <c r="AB4" s="4"/>
      <c r="AC4" s="4"/>
      <c r="AD4" s="4"/>
      <c r="AE4" s="4"/>
      <c r="AF4" s="4"/>
      <c r="AG4" s="4"/>
      <c r="AH4" s="4"/>
      <c r="AI4" s="11"/>
    </row>
    <row r="5" customHeight="1" spans="1:35">
      <c r="A5" s="2">
        <v>3</v>
      </c>
      <c r="B5" s="17" t="s">
        <v>23</v>
      </c>
      <c r="C5" s="18" t="s">
        <v>25</v>
      </c>
      <c r="D5" s="18"/>
      <c r="E5" s="19">
        <v>200</v>
      </c>
      <c r="F5" s="20">
        <f>E5/P5</f>
        <v>21.9895287958115</v>
      </c>
      <c r="G5" s="19">
        <v>200</v>
      </c>
      <c r="H5" s="19">
        <v>0</v>
      </c>
      <c r="I5" s="19">
        <v>0</v>
      </c>
      <c r="J5" s="18">
        <f>E5+G5+H5+I5</f>
        <v>400</v>
      </c>
      <c r="K5" s="26">
        <f>J5/P5</f>
        <v>43.979057591623</v>
      </c>
      <c r="L5" s="27">
        <f ca="1">IFERROR($B$1+K5,"输入有误")</f>
        <v>44521.9790575916</v>
      </c>
      <c r="M5" s="19">
        <v>70</v>
      </c>
      <c r="N5" s="27">
        <f ca="1">$B$1+K5-M5</f>
        <v>44451.9790575916</v>
      </c>
      <c r="O5" s="26">
        <f>M5*P5</f>
        <v>636.666666666667</v>
      </c>
      <c r="P5" s="28">
        <f>(Q5/3)*0.1+(R5/7)*0.5+(S5/14)*0.3+(T5/30)*0.2</f>
        <v>9.09523809523809</v>
      </c>
      <c r="Q5" s="20">
        <v>40</v>
      </c>
      <c r="R5" s="20">
        <v>60</v>
      </c>
      <c r="S5" s="20">
        <v>100</v>
      </c>
      <c r="T5" s="20">
        <v>200</v>
      </c>
      <c r="U5" s="17" t="str">
        <f>IF((K5-M5&lt;0),"库存报警","库存安全")</f>
        <v>库存报警</v>
      </c>
      <c r="V5" s="39"/>
      <c r="X5" s="39"/>
      <c r="Y5" s="39"/>
      <c r="Z5" s="39"/>
      <c r="AA5" s="4"/>
      <c r="AB5" s="4"/>
      <c r="AC5" s="4"/>
      <c r="AD5" s="4"/>
      <c r="AE5" s="4"/>
      <c r="AF5" s="4"/>
      <c r="AG5" s="4"/>
      <c r="AH5" s="4"/>
      <c r="AI5" s="11"/>
    </row>
    <row r="6" customHeight="1" spans="1:35">
      <c r="A6" s="2">
        <v>4</v>
      </c>
      <c r="B6" s="17" t="s">
        <v>23</v>
      </c>
      <c r="C6" s="6" t="s">
        <v>26</v>
      </c>
      <c r="E6" s="19">
        <v>200</v>
      </c>
      <c r="F6" s="20">
        <f>E6/P6</f>
        <v>31.6265060240964</v>
      </c>
      <c r="G6" s="19">
        <v>200</v>
      </c>
      <c r="H6" s="19">
        <v>0</v>
      </c>
      <c r="I6" s="19">
        <v>10</v>
      </c>
      <c r="J6" s="18">
        <f>E6+G6+H6+I6</f>
        <v>410</v>
      </c>
      <c r="K6" s="26">
        <f>J6/P6</f>
        <v>64.8343373493976</v>
      </c>
      <c r="L6" s="27">
        <f ca="1">IFERROR($B$1+K6,"输入有误")</f>
        <v>44542.8343373494</v>
      </c>
      <c r="M6" s="19">
        <v>30</v>
      </c>
      <c r="N6" s="27">
        <f ca="1">$B$1+K6-M6</f>
        <v>44512.8343373494</v>
      </c>
      <c r="O6" s="26">
        <f>M6*P6</f>
        <v>189.714285714286</v>
      </c>
      <c r="P6" s="28">
        <f>(Q6/3)*0.1+(R6/7)*0.5+(S6/14)*0.3+(T6/30)*0.2</f>
        <v>6.32380952380952</v>
      </c>
      <c r="Q6" s="20">
        <v>20</v>
      </c>
      <c r="R6" s="20">
        <v>50</v>
      </c>
      <c r="S6" s="20">
        <v>60</v>
      </c>
      <c r="T6" s="19">
        <v>120</v>
      </c>
      <c r="U6" s="17" t="str">
        <f>IF((K6-M6&lt;0),"库存报警","库存安全")</f>
        <v>库存安全</v>
      </c>
      <c r="V6" s="39"/>
      <c r="X6" s="39"/>
      <c r="Y6" s="39"/>
      <c r="Z6" s="39"/>
      <c r="AA6" s="4"/>
      <c r="AB6" s="4"/>
      <c r="AC6" s="4"/>
      <c r="AD6" s="4"/>
      <c r="AE6" s="4"/>
      <c r="AF6" s="4"/>
      <c r="AG6" s="4"/>
      <c r="AH6" s="4"/>
      <c r="AI6" s="11"/>
    </row>
    <row r="7" s="4" customFormat="1" customHeight="1" spans="1:21">
      <c r="A7" s="21" t="s">
        <v>27</v>
      </c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</row>
    <row r="8" s="4" customFormat="1" ht="67" customHeight="1" spans="1:21">
      <c r="A8" s="21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</row>
    <row r="9" s="4" customFormat="1" customHeight="1" spans="10:15">
      <c r="J9" s="29"/>
      <c r="K9" s="30"/>
      <c r="M9" s="30"/>
      <c r="N9" s="29"/>
      <c r="O9" s="31"/>
    </row>
    <row r="10" s="4" customFormat="1" customHeight="1" spans="10:15">
      <c r="J10" s="29"/>
      <c r="K10" s="30"/>
      <c r="M10" s="30"/>
      <c r="N10" s="29"/>
      <c r="O10" s="31"/>
    </row>
    <row r="11" s="4" customFormat="1" customHeight="1" spans="10:15">
      <c r="J11" s="29"/>
      <c r="K11" s="30"/>
      <c r="M11" s="30"/>
      <c r="N11" s="29"/>
      <c r="O11" s="31"/>
    </row>
    <row r="12" s="4" customFormat="1" customHeight="1" spans="10:15">
      <c r="J12" s="29"/>
      <c r="K12" s="30"/>
      <c r="M12" s="30"/>
      <c r="N12" s="29"/>
      <c r="O12" s="31"/>
    </row>
    <row r="13" s="4" customFormat="1" customHeight="1" spans="10:15">
      <c r="J13" s="29"/>
      <c r="K13" s="30"/>
      <c r="M13" s="30"/>
      <c r="N13" s="29"/>
      <c r="O13" s="31"/>
    </row>
    <row r="14" s="4" customFormat="1" customHeight="1" spans="10:15">
      <c r="J14" s="29"/>
      <c r="K14" s="30"/>
      <c r="M14" s="30"/>
      <c r="N14" s="29"/>
      <c r="O14" s="31"/>
    </row>
    <row r="15" s="4" customFormat="1" customHeight="1" spans="10:15">
      <c r="J15" s="29"/>
      <c r="K15" s="30"/>
      <c r="M15" s="30"/>
      <c r="N15" s="29"/>
      <c r="O15" s="31"/>
    </row>
    <row r="16" s="4" customFormat="1" customHeight="1" spans="10:15">
      <c r="J16" s="29"/>
      <c r="K16" s="30"/>
      <c r="M16" s="30"/>
      <c r="N16" s="29"/>
      <c r="O16" s="31"/>
    </row>
    <row r="17" s="4" customFormat="1" customHeight="1" spans="10:15">
      <c r="J17" s="29"/>
      <c r="K17" s="30"/>
      <c r="M17" s="30"/>
      <c r="N17" s="29"/>
      <c r="O17" s="31"/>
    </row>
    <row r="18" s="4" customFormat="1" customHeight="1" spans="10:15">
      <c r="J18" s="29"/>
      <c r="K18" s="30"/>
      <c r="M18" s="30"/>
      <c r="N18" s="29"/>
      <c r="O18" s="31"/>
    </row>
    <row r="19" s="4" customFormat="1" customHeight="1" spans="10:15">
      <c r="J19" s="29"/>
      <c r="K19" s="30"/>
      <c r="M19" s="30"/>
      <c r="N19" s="29"/>
      <c r="O19" s="31"/>
    </row>
    <row r="20" s="4" customFormat="1" customHeight="1" spans="10:15">
      <c r="J20" s="29"/>
      <c r="K20" s="30"/>
      <c r="M20" s="30"/>
      <c r="N20" s="29"/>
      <c r="O20" s="31"/>
    </row>
    <row r="21" s="4" customFormat="1" customHeight="1" spans="10:15">
      <c r="J21" s="29"/>
      <c r="K21" s="30"/>
      <c r="M21" s="30"/>
      <c r="N21" s="29"/>
      <c r="O21" s="31"/>
    </row>
    <row r="22" s="4" customFormat="1" customHeight="1" spans="10:15">
      <c r="J22" s="29"/>
      <c r="K22" s="30"/>
      <c r="M22" s="30"/>
      <c r="N22" s="29"/>
      <c r="O22" s="31"/>
    </row>
    <row r="23" s="4" customFormat="1" customHeight="1" spans="10:15">
      <c r="J23" s="29"/>
      <c r="K23" s="30"/>
      <c r="M23" s="30"/>
      <c r="N23" s="29"/>
      <c r="O23" s="31"/>
    </row>
    <row r="24" s="4" customFormat="1" customHeight="1" spans="10:15">
      <c r="J24" s="29"/>
      <c r="K24" s="30"/>
      <c r="M24" s="30"/>
      <c r="N24" s="29"/>
      <c r="O24" s="31"/>
    </row>
    <row r="25" s="4" customFormat="1" customHeight="1" spans="10:15">
      <c r="J25" s="29"/>
      <c r="K25" s="30"/>
      <c r="M25" s="30"/>
      <c r="N25" s="29"/>
      <c r="O25" s="31"/>
    </row>
    <row r="26" s="4" customFormat="1" customHeight="1" spans="10:15">
      <c r="J26" s="29"/>
      <c r="K26" s="30"/>
      <c r="M26" s="30"/>
      <c r="N26" s="29"/>
      <c r="O26" s="31"/>
    </row>
    <row r="27" s="4" customFormat="1" customHeight="1" spans="10:15">
      <c r="J27" s="29"/>
      <c r="K27" s="30"/>
      <c r="M27" s="30"/>
      <c r="N27" s="29"/>
      <c r="O27" s="31"/>
    </row>
    <row r="28" s="4" customFormat="1" customHeight="1" spans="10:15">
      <c r="J28" s="29"/>
      <c r="K28" s="30"/>
      <c r="M28" s="30"/>
      <c r="N28" s="29"/>
      <c r="O28" s="31"/>
    </row>
    <row r="29" s="5" customFormat="1" customHeight="1" spans="10:24">
      <c r="J29" s="32"/>
      <c r="K29" s="33"/>
      <c r="M29" s="33"/>
      <c r="N29" s="32"/>
      <c r="O29" s="34"/>
      <c r="T29" s="40"/>
      <c r="U29" s="40"/>
      <c r="V29" s="4"/>
      <c r="W29" s="4"/>
      <c r="X29" s="41"/>
    </row>
    <row r="31" s="5" customFormat="1" customHeight="1" spans="10:24">
      <c r="J31" s="32"/>
      <c r="K31" s="33"/>
      <c r="M31" s="33"/>
      <c r="N31" s="32"/>
      <c r="O31" s="34"/>
      <c r="T31" s="40"/>
      <c r="U31" s="4"/>
      <c r="V31" s="4"/>
      <c r="W31" s="4"/>
      <c r="X31" s="41"/>
    </row>
  </sheetData>
  <mergeCells count="3">
    <mergeCell ref="B1:C1"/>
    <mergeCell ref="D1:T1"/>
    <mergeCell ref="A7:U8"/>
  </mergeCells>
  <conditionalFormatting sqref="U2:U6 T9:T1048576">
    <cfRule type="containsText" dxfId="0" priority="1" operator="between" text="库存报警">
      <formula>NOT(ISERROR(SEARCH("库存报警",T2)))</formula>
    </cfRule>
  </conditionalFormatting>
  <pageMargins left="0.75" right="0.75" top="1" bottom="1" header="0.5" footer="0.5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FBA补货美国站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俊俊俊俊俊琳</cp:lastModifiedBy>
  <dcterms:created xsi:type="dcterms:W3CDTF">2021-09-23T07:49:00Z</dcterms:created>
  <dcterms:modified xsi:type="dcterms:W3CDTF">2021-10-09T08:56:05Z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D21B77646A93475DAC851AC47877A16D</vt:lpwstr>
  </property>
  <property fmtid="{D5CDD505-2E9C-101B-9397-08002B2CF9AE}" pid="3" name="KSOProductBuildVer">
    <vt:lpwstr>2052-11.1.0.10700</vt:lpwstr>
  </property>
</Properties>
</file>