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  <sheet name="Sheet2" sheetId="4" r:id="rId2"/>
    <sheet name="FBA仓库代码" sheetId="5" r:id="rId3"/>
  </sheets>
  <calcPr calcId="144525"/>
</workbook>
</file>

<file path=xl/sharedStrings.xml><?xml version="1.0" encoding="utf-8"?>
<sst xmlns="http://schemas.openxmlformats.org/spreadsheetml/2006/main" count="616" uniqueCount="444">
  <si>
    <t>①发货信息</t>
  </si>
  <si>
    <t>本次发货sku数量</t>
  </si>
  <si>
    <t>分货仓库数量</t>
  </si>
  <si>
    <t>美西单价</t>
  </si>
  <si>
    <t>美中单价</t>
  </si>
  <si>
    <t>美东单价</t>
  </si>
  <si>
    <t>②产品尺寸</t>
  </si>
  <si>
    <t>④比较运费/RMB</t>
  </si>
  <si>
    <t>产品名称1</t>
  </si>
  <si>
    <t>长</t>
  </si>
  <si>
    <t>宽</t>
  </si>
  <si>
    <t>高</t>
  </si>
  <si>
    <t>重量/kg</t>
  </si>
  <si>
    <t>材积/kg</t>
  </si>
  <si>
    <t>收费重量</t>
  </si>
  <si>
    <t>分仓总价</t>
  </si>
  <si>
    <t>分美西</t>
  </si>
  <si>
    <t>分美中</t>
  </si>
  <si>
    <t>分美东</t>
  </si>
  <si>
    <t>配置费/$</t>
  </si>
  <si>
    <t>产品名称2</t>
  </si>
  <si>
    <t>运费/RMB</t>
  </si>
  <si>
    <t>产品名称3</t>
  </si>
  <si>
    <t>最优选择↓</t>
  </si>
  <si>
    <t>运费预估↓</t>
  </si>
  <si>
    <t>产品名称4</t>
  </si>
  <si>
    <t>/</t>
  </si>
  <si>
    <t>产品名称5</t>
  </si>
  <si>
    <t>产品名称6</t>
  </si>
  <si>
    <t>③分仓货件信息</t>
  </si>
  <si>
    <t>仓库1</t>
  </si>
  <si>
    <t>邮编</t>
  </si>
  <si>
    <t>仓库地域</t>
  </si>
  <si>
    <t>产品1箱数</t>
  </si>
  <si>
    <t>产品2箱数</t>
  </si>
  <si>
    <t>产品3箱数</t>
  </si>
  <si>
    <t>产品4箱数</t>
  </si>
  <si>
    <t>产品5箱数</t>
  </si>
  <si>
    <t>产品6箱数</t>
  </si>
  <si>
    <t>总重</t>
  </si>
  <si>
    <t>收费</t>
  </si>
  <si>
    <t>SMF3</t>
  </si>
  <si>
    <t>仓库2</t>
  </si>
  <si>
    <t>FTW1</t>
  </si>
  <si>
    <t>仓库3</t>
  </si>
  <si>
    <t>仓库4</t>
  </si>
  <si>
    <t xml:space="preserve">TEB9 </t>
  </si>
  <si>
    <t>08873</t>
  </si>
  <si>
    <t>仓库5</t>
  </si>
  <si>
    <t xml:space="preserve">SMF3 </t>
  </si>
  <si>
    <t>仓库6</t>
  </si>
  <si>
    <t>AMA1</t>
  </si>
  <si>
    <t>仓库7</t>
  </si>
  <si>
    <t>ORF2</t>
  </si>
  <si>
    <t>仓库8</t>
  </si>
  <si>
    <t>CHA2</t>
  </si>
  <si>
    <t>仓库9</t>
  </si>
  <si>
    <t xml:space="preserve">SWF2 </t>
  </si>
  <si>
    <t>仓库10</t>
  </si>
  <si>
    <t xml:space="preserve">FTW1 </t>
  </si>
  <si>
    <t>仓库11</t>
  </si>
  <si>
    <t>wet1</t>
  </si>
  <si>
    <t>合计</t>
  </si>
  <si>
    <t>①产品尺寸</t>
  </si>
  <si>
    <t>母亲节</t>
  </si>
  <si>
    <t>独立日</t>
  </si>
  <si>
    <t>②发货信息</t>
  </si>
  <si>
    <t>STL3</t>
  </si>
  <si>
    <t>CLT2</t>
  </si>
  <si>
    <t xml:space="preserve">IAH3 </t>
  </si>
  <si>
    <t>GEG2</t>
  </si>
  <si>
    <t>DET2</t>
  </si>
  <si>
    <t>FBA仓库代码</t>
  </si>
  <si>
    <t>地址编码</t>
  </si>
  <si>
    <t>SJC7</t>
  </si>
  <si>
    <t>95377-8906</t>
  </si>
  <si>
    <t>GSO1</t>
  </si>
  <si>
    <t>27284-6855</t>
  </si>
  <si>
    <t>PDX9</t>
  </si>
  <si>
    <t>97060</t>
  </si>
  <si>
    <t>LAS7</t>
  </si>
  <si>
    <t>89115-1935</t>
  </si>
  <si>
    <t>MCO2</t>
  </si>
  <si>
    <t>32725-2610</t>
  </si>
  <si>
    <t>GYR3</t>
  </si>
  <si>
    <t>85043-2356</t>
  </si>
  <si>
    <t>MSP1</t>
  </si>
  <si>
    <t>55379-1726</t>
  </si>
  <si>
    <t>DFW7</t>
  </si>
  <si>
    <t>76177-4513</t>
  </si>
  <si>
    <t>ABE4</t>
  </si>
  <si>
    <t>18045-7807</t>
  </si>
  <si>
    <t>GSP1</t>
  </si>
  <si>
    <t>29303-6312</t>
  </si>
  <si>
    <t>TPA6</t>
  </si>
  <si>
    <t>34475-4625</t>
  </si>
  <si>
    <t>37310-1400</t>
  </si>
  <si>
    <t>CHA1</t>
  </si>
  <si>
    <t>37416</t>
  </si>
  <si>
    <t>CMH3</t>
  </si>
  <si>
    <t>45050-1848</t>
  </si>
  <si>
    <t>IND9</t>
  </si>
  <si>
    <t>46143-7830</t>
  </si>
  <si>
    <t>MQJ2</t>
  </si>
  <si>
    <t>46184-9108</t>
  </si>
  <si>
    <t>ORD2</t>
  </si>
  <si>
    <t>60410-8758</t>
  </si>
  <si>
    <t>MDW9</t>
  </si>
  <si>
    <t>60502-8200</t>
  </si>
  <si>
    <t>SAT1</t>
  </si>
  <si>
    <t>78154-1461</t>
  </si>
  <si>
    <t>RNO4</t>
  </si>
  <si>
    <t>89506-7701</t>
  </si>
  <si>
    <t>LAX9</t>
  </si>
  <si>
    <t>92337-7441</t>
  </si>
  <si>
    <t>PDX7</t>
  </si>
  <si>
    <t>97317-8983</t>
  </si>
  <si>
    <t>BOS7</t>
  </si>
  <si>
    <t>02720-4766</t>
  </si>
  <si>
    <t>BDL2</t>
  </si>
  <si>
    <t>06095-2144</t>
  </si>
  <si>
    <t>BDL3</t>
  </si>
  <si>
    <t>06473-1307</t>
  </si>
  <si>
    <t>ACY2</t>
  </si>
  <si>
    <t>08016-1934</t>
  </si>
  <si>
    <t>TEB3</t>
  </si>
  <si>
    <t>08085-4503</t>
  </si>
  <si>
    <t>TEB6</t>
  </si>
  <si>
    <t>08512-5007</t>
  </si>
  <si>
    <t>ABE8</t>
  </si>
  <si>
    <t>08518-2200</t>
  </si>
  <si>
    <t>JFK8</t>
  </si>
  <si>
    <t>10314</t>
  </si>
  <si>
    <t>ALB1</t>
  </si>
  <si>
    <t>12033-9634</t>
  </si>
  <si>
    <t>PIT2</t>
  </si>
  <si>
    <t>15126-1002</t>
  </si>
  <si>
    <t>MDT1</t>
  </si>
  <si>
    <t>17015-7871</t>
  </si>
  <si>
    <t>PHL6</t>
  </si>
  <si>
    <t>17015-7788</t>
  </si>
  <si>
    <t>PHL4</t>
  </si>
  <si>
    <t>17015-8806</t>
  </si>
  <si>
    <t>PHL5</t>
  </si>
  <si>
    <t>17339-8725</t>
  </si>
  <si>
    <t>ABE2</t>
  </si>
  <si>
    <t>18031-1533</t>
  </si>
  <si>
    <t>AVP1</t>
  </si>
  <si>
    <t>18202-9361</t>
  </si>
  <si>
    <t>AVP3</t>
  </si>
  <si>
    <t>18424-9492</t>
  </si>
  <si>
    <t>PHL7</t>
  </si>
  <si>
    <t>19709-4652</t>
  </si>
  <si>
    <t>BWI1</t>
  </si>
  <si>
    <t>20166-2058</t>
  </si>
  <si>
    <t>DCA6</t>
  </si>
  <si>
    <t>21219-1041</t>
  </si>
  <si>
    <t>BWI2</t>
  </si>
  <si>
    <t>21224-6027</t>
  </si>
  <si>
    <t>MDT2</t>
  </si>
  <si>
    <t>21901-2914</t>
  </si>
  <si>
    <t>BWI4</t>
  </si>
  <si>
    <t>22624-1568</t>
  </si>
  <si>
    <t>RIC3</t>
  </si>
  <si>
    <t>23234-2207</t>
  </si>
  <si>
    <t>RIC1</t>
  </si>
  <si>
    <t>23803-6917</t>
  </si>
  <si>
    <t>RIC2</t>
  </si>
  <si>
    <t>23836-2841</t>
  </si>
  <si>
    <t>KRB2</t>
  </si>
  <si>
    <t>23875-3041</t>
  </si>
  <si>
    <t>CLT3</t>
  </si>
  <si>
    <t>28027-7995</t>
  </si>
  <si>
    <t>MGE3</t>
  </si>
  <si>
    <t>30549-2010</t>
  </si>
  <si>
    <t>SAV3</t>
  </si>
  <si>
    <t>31216-6427</t>
  </si>
  <si>
    <t>JAX3</t>
  </si>
  <si>
    <t>32210-8686</t>
  </si>
  <si>
    <t>JAX2</t>
  </si>
  <si>
    <t>32218-2432</t>
  </si>
  <si>
    <t>MCO1</t>
  </si>
  <si>
    <t>32824</t>
  </si>
  <si>
    <t>A1MI</t>
  </si>
  <si>
    <t>33054</t>
  </si>
  <si>
    <t>TPA1</t>
  </si>
  <si>
    <t>33570-5526</t>
  </si>
  <si>
    <t>TPA2</t>
  </si>
  <si>
    <t>33811-1808</t>
  </si>
  <si>
    <t>TPA3</t>
  </si>
  <si>
    <t>33823-9429</t>
  </si>
  <si>
    <t>BNA3</t>
  </si>
  <si>
    <t>37127</t>
  </si>
  <si>
    <t>MEM2</t>
  </si>
  <si>
    <t>38611-2306</t>
  </si>
  <si>
    <t>MEM6</t>
  </si>
  <si>
    <t>38654-2510</t>
  </si>
  <si>
    <t>IVSA</t>
  </si>
  <si>
    <t>41018</t>
  </si>
  <si>
    <t>SDF1</t>
  </si>
  <si>
    <t>42718-2454</t>
  </si>
  <si>
    <t>CMH1</t>
  </si>
  <si>
    <t>43062-7793</t>
  </si>
  <si>
    <t>CMH2</t>
  </si>
  <si>
    <t>43125-9016</t>
  </si>
  <si>
    <t>IND2</t>
  </si>
  <si>
    <t>46168-7442</t>
  </si>
  <si>
    <t>IND5</t>
  </si>
  <si>
    <t>46168-7637</t>
  </si>
  <si>
    <t>IND4</t>
  </si>
  <si>
    <t>46231-1132</t>
  </si>
  <si>
    <t>SDF8</t>
  </si>
  <si>
    <t>47130-7761</t>
  </si>
  <si>
    <t>DET1</t>
  </si>
  <si>
    <t>48150-1043</t>
  </si>
  <si>
    <t>48317-1318</t>
  </si>
  <si>
    <t>MKE1</t>
  </si>
  <si>
    <t>53144-7502</t>
  </si>
  <si>
    <t>MDW2</t>
  </si>
  <si>
    <t>60433-3280</t>
  </si>
  <si>
    <t>STL6</t>
  </si>
  <si>
    <t>62025-2801</t>
  </si>
  <si>
    <t>STL4</t>
  </si>
  <si>
    <t>62025-2815</t>
  </si>
  <si>
    <t>MKC4</t>
  </si>
  <si>
    <t>66021-9588</t>
  </si>
  <si>
    <t>DFW6</t>
  </si>
  <si>
    <t>75019-4424</t>
  </si>
  <si>
    <t>FTW9</t>
  </si>
  <si>
    <t>75019-3989</t>
  </si>
  <si>
    <t>FTW2</t>
  </si>
  <si>
    <t>75261</t>
  </si>
  <si>
    <t>FTW6</t>
  </si>
  <si>
    <t>75261-4034</t>
  </si>
  <si>
    <t>FTW3</t>
  </si>
  <si>
    <t>76177-2517</t>
  </si>
  <si>
    <t>ITX2</t>
  </si>
  <si>
    <t>77040-1437</t>
  </si>
  <si>
    <t>HOU3</t>
  </si>
  <si>
    <t>77423-2769</t>
  </si>
  <si>
    <t>DEN2</t>
  </si>
  <si>
    <t>80019-3710</t>
  </si>
  <si>
    <t>SLC2</t>
  </si>
  <si>
    <t>84081</t>
  </si>
  <si>
    <t>PHX6</t>
  </si>
  <si>
    <t>85043-8305</t>
  </si>
  <si>
    <t>PHX5</t>
  </si>
  <si>
    <t>85338-3620</t>
  </si>
  <si>
    <t>LAS1</t>
  </si>
  <si>
    <t>89044-8746</t>
  </si>
  <si>
    <t>IVSE</t>
  </si>
  <si>
    <t>89115-3467</t>
  </si>
  <si>
    <t>LAS6</t>
  </si>
  <si>
    <t>89115-1826</t>
  </si>
  <si>
    <t>LGB4</t>
  </si>
  <si>
    <t>92374-1501</t>
  </si>
  <si>
    <t>SNA4</t>
  </si>
  <si>
    <t>92376-3009</t>
  </si>
  <si>
    <t>LGB8</t>
  </si>
  <si>
    <t>92376-8624</t>
  </si>
  <si>
    <t>KRB1</t>
  </si>
  <si>
    <t>92408</t>
  </si>
  <si>
    <t>ONT2</t>
  </si>
  <si>
    <t>92408-0123</t>
  </si>
  <si>
    <t>SBD2</t>
  </si>
  <si>
    <t>92408-2805</t>
  </si>
  <si>
    <t>LGB6</t>
  </si>
  <si>
    <t>92518-1513</t>
  </si>
  <si>
    <t>ONT8</t>
  </si>
  <si>
    <t>92551-9534</t>
  </si>
  <si>
    <t>ONT6</t>
  </si>
  <si>
    <t>92551-9561</t>
  </si>
  <si>
    <t>KRB4</t>
  </si>
  <si>
    <t>92571-9722</t>
  </si>
  <si>
    <t>95206-8202</t>
  </si>
  <si>
    <t>SCK1</t>
  </si>
  <si>
    <t>95215-9465</t>
  </si>
  <si>
    <t>OAK3</t>
  </si>
  <si>
    <t>95363-8876</t>
  </si>
  <si>
    <t>BFI4</t>
  </si>
  <si>
    <t>98032-2423</t>
  </si>
  <si>
    <t>BFI3</t>
  </si>
  <si>
    <t>98327-9607</t>
  </si>
  <si>
    <t>75241-7203</t>
  </si>
  <si>
    <t>EWR9</t>
  </si>
  <si>
    <t>07008-3529</t>
  </si>
  <si>
    <t>EWR4</t>
  </si>
  <si>
    <t>08691-2350</t>
  </si>
  <si>
    <t>TEB9</t>
  </si>
  <si>
    <t>CLT4</t>
  </si>
  <si>
    <t>28214-2633</t>
  </si>
  <si>
    <t>28214-8082</t>
  </si>
  <si>
    <t>BNA2</t>
  </si>
  <si>
    <t>37090-8123</t>
  </si>
  <si>
    <t>MEM1</t>
  </si>
  <si>
    <t>38118-8102</t>
  </si>
  <si>
    <t>CVG3</t>
  </si>
  <si>
    <t>41048-9135</t>
  </si>
  <si>
    <t>CVG1</t>
  </si>
  <si>
    <t>41048-8648</t>
  </si>
  <si>
    <t>MQJ1</t>
  </si>
  <si>
    <t>46140-7099</t>
  </si>
  <si>
    <t>DTW1</t>
  </si>
  <si>
    <t>48174</t>
  </si>
  <si>
    <t>JVL1</t>
  </si>
  <si>
    <t>53511-9709</t>
  </si>
  <si>
    <t>HOU2</t>
  </si>
  <si>
    <t>77038-2324</t>
  </si>
  <si>
    <t>PHX7</t>
  </si>
  <si>
    <t>85043-2101</t>
  </si>
  <si>
    <t>PHX3</t>
  </si>
  <si>
    <t>85043-4428</t>
  </si>
  <si>
    <t>ONT9</t>
  </si>
  <si>
    <t>92374-5005</t>
  </si>
  <si>
    <t>SMF1</t>
  </si>
  <si>
    <t>95835-9505</t>
  </si>
  <si>
    <t>SMF6</t>
  </si>
  <si>
    <t>95837-9109</t>
  </si>
  <si>
    <t>TEB4</t>
  </si>
  <si>
    <t>08069-2957</t>
  </si>
  <si>
    <t>65738-2779</t>
  </si>
  <si>
    <t>LGB3</t>
  </si>
  <si>
    <t>91752-5087</t>
  </si>
  <si>
    <t>FAT2</t>
  </si>
  <si>
    <t>93291-1882</t>
  </si>
  <si>
    <t>SBD1</t>
  </si>
  <si>
    <t>92316-3819</t>
  </si>
  <si>
    <t>GYR2</t>
  </si>
  <si>
    <t>85395-7672</t>
  </si>
  <si>
    <t>SCK4</t>
  </si>
  <si>
    <t>95215-8354</t>
  </si>
  <si>
    <t>IGQ2</t>
  </si>
  <si>
    <t>60484-3271</t>
  </si>
  <si>
    <t>SAT4</t>
  </si>
  <si>
    <t>78245-9512</t>
  </si>
  <si>
    <t>LIT2</t>
  </si>
  <si>
    <t>72117-5026</t>
  </si>
  <si>
    <t>99216-6102</t>
  </si>
  <si>
    <t>ILG1</t>
  </si>
  <si>
    <t>19720-4610</t>
  </si>
  <si>
    <t>SWF1</t>
  </si>
  <si>
    <t>12575-5150</t>
  </si>
  <si>
    <t>OKC2</t>
  </si>
  <si>
    <t>73159-0003</t>
  </si>
  <si>
    <t>HOU8</t>
  </si>
  <si>
    <t>77545-1129</t>
  </si>
  <si>
    <t>HSV1</t>
  </si>
  <si>
    <t>35756-4403</t>
  </si>
  <si>
    <t>DEN8</t>
  </si>
  <si>
    <t>LFT1</t>
  </si>
  <si>
    <t>70520-5976</t>
  </si>
  <si>
    <t>MDW7</t>
  </si>
  <si>
    <t>60449-8316</t>
  </si>
  <si>
    <t>MGE1</t>
  </si>
  <si>
    <t>30517-3002</t>
  </si>
  <si>
    <t>ICT2</t>
  </si>
  <si>
    <t>67219-1410</t>
  </si>
  <si>
    <t>FWA4</t>
  </si>
  <si>
    <t>46809-9771</t>
  </si>
  <si>
    <t>QXY9</t>
  </si>
  <si>
    <t>FOE1</t>
  </si>
  <si>
    <t>66109-3665</t>
  </si>
  <si>
    <t>MCE1</t>
  </si>
  <si>
    <t>95380-9684</t>
  </si>
  <si>
    <t>XLX6</t>
  </si>
  <si>
    <t>XLX7</t>
  </si>
  <si>
    <t>XLX1</t>
  </si>
  <si>
    <t>21740-8126</t>
  </si>
  <si>
    <t>MDW6</t>
  </si>
  <si>
    <t>60446-6529</t>
  </si>
  <si>
    <t>FTW5</t>
  </si>
  <si>
    <t>75126-3566</t>
  </si>
  <si>
    <t>VGT2</t>
  </si>
  <si>
    <t>89115-2013</t>
  </si>
  <si>
    <t>MDT4</t>
  </si>
  <si>
    <t>CHO1</t>
  </si>
  <si>
    <t>22939-2437</t>
  </si>
  <si>
    <t>79108-7749</t>
  </si>
  <si>
    <t>SAT6</t>
  </si>
  <si>
    <t>78666-0001</t>
  </si>
  <si>
    <t>MCI3</t>
  </si>
  <si>
    <t>AKR1</t>
  </si>
  <si>
    <t>BFL2</t>
  </si>
  <si>
    <t>93263-2246</t>
  </si>
  <si>
    <t>SWF2</t>
  </si>
  <si>
    <t>12533-6159</t>
  </si>
  <si>
    <t>ABE3</t>
  </si>
  <si>
    <t>18031-1536</t>
  </si>
  <si>
    <t>ORE2</t>
  </si>
  <si>
    <r>
      <rPr>
        <sz val="12"/>
        <rFont val="宋体"/>
        <charset val="134"/>
      </rPr>
      <t>23321-1425</t>
    </r>
  </si>
  <si>
    <t>DAL2</t>
  </si>
  <si>
    <t>USA</t>
  </si>
  <si>
    <t>美国</t>
  </si>
  <si>
    <t>美东</t>
  </si>
  <si>
    <t>美西</t>
  </si>
  <si>
    <t>美中</t>
  </si>
  <si>
    <t>加拿大</t>
  </si>
  <si>
    <t>CA-YVR1</t>
  </si>
  <si>
    <t>V3M 5Y9</t>
  </si>
  <si>
    <t>CA-YYZ1</t>
  </si>
  <si>
    <t>L5N 1L8</t>
  </si>
  <si>
    <t>CA-YYZ2</t>
  </si>
  <si>
    <t>L9T 0K1</t>
  </si>
  <si>
    <t>CA-YYZ3</t>
  </si>
  <si>
    <t>L6Y 5Z4</t>
  </si>
  <si>
    <t>CA-YYZ4</t>
  </si>
  <si>
    <t>L6Y 0C9</t>
  </si>
  <si>
    <t>CA-YYZ6</t>
  </si>
  <si>
    <t>CA-YVR3</t>
  </si>
  <si>
    <t>V3L5H4</t>
  </si>
  <si>
    <t>CA-YVR2</t>
  </si>
  <si>
    <t>CA-YVR4</t>
  </si>
  <si>
    <t>V4M 0B9</t>
  </si>
  <si>
    <t>CA-YYC1</t>
  </si>
  <si>
    <t>T4A 1C6</t>
  </si>
  <si>
    <t>CA-YOW1</t>
  </si>
  <si>
    <t>K4B 0L3</t>
  </si>
  <si>
    <t>CA-YYZ7</t>
  </si>
  <si>
    <t>L7E 4L8</t>
  </si>
  <si>
    <t>CA-YYZ9</t>
  </si>
  <si>
    <t>M1X 1N5</t>
  </si>
  <si>
    <t>CA-YEG1</t>
  </si>
  <si>
    <t>T9E 0B4</t>
  </si>
  <si>
    <t>CA-YXX2</t>
  </si>
  <si>
    <t>V6W 0A3</t>
  </si>
  <si>
    <t>CA-YHM1</t>
  </si>
  <si>
    <t>L0R 1W1</t>
  </si>
  <si>
    <t>CA-YOW3</t>
  </si>
  <si>
    <t>K2J 7C7</t>
  </si>
  <si>
    <t>CA-YOO1</t>
  </si>
  <si>
    <t>L1Z 0J2</t>
  </si>
  <si>
    <t>CA-YEG2</t>
  </si>
  <si>
    <r>
      <rPr>
        <sz val="12"/>
        <rFont val="宋体"/>
        <charset val="134"/>
      </rPr>
      <t>T7X 2X2</t>
    </r>
  </si>
  <si>
    <t>CA-YXU1</t>
  </si>
  <si>
    <r>
      <rPr>
        <sz val="12"/>
        <rFont val="宋体"/>
        <charset val="134"/>
      </rPr>
      <t>N5P 0G9</t>
    </r>
  </si>
  <si>
    <t>WMT(US)</t>
  </si>
  <si>
    <t>WMT-LAX2</t>
  </si>
  <si>
    <t>WMT-SMF1</t>
  </si>
  <si>
    <t>WMT-PHX1</t>
  </si>
  <si>
    <t>WMT-KY1</t>
  </si>
  <si>
    <t>WMT-KS1</t>
  </si>
  <si>
    <t>WMT-NJ3</t>
  </si>
  <si>
    <t>08067</t>
  </si>
  <si>
    <t>WMT-LAX1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</si>
</sst>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0"/>
      <name val="微软雅黑"/>
      <family val="2"/>
      <charset val="134"/>
    </font>
    <font>
      <sz val="9"/>
      <color rgb="FF262626"/>
      <name val="Helvetica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10" borderId="17" applyNumberFormat="0" applyAlignment="0" applyProtection="0">
      <alignment vertical="center"/>
    </xf>
    <xf numFmtId="0" fontId="34" fillId="10" borderId="15" applyNumberFormat="0" applyAlignment="0" applyProtection="0">
      <alignment vertical="center"/>
    </xf>
    <xf numFmtId="0" fontId="33" fillId="27" borderId="18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10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5">
    <dxf>
      <fill>
        <patternFill patternType="solid">
          <bgColor rgb="FF00B0F0"/>
        </patternFill>
      </fill>
    </dxf>
    <dxf>
      <fill>
        <patternFill patternType="solid">
          <bgColor theme="6"/>
        </patternFill>
      </fill>
    </dxf>
    <dxf>
      <fill>
        <patternFill patternType="darkUp">
          <bgColor theme="0"/>
        </patternFill>
      </fill>
    </dxf>
    <dxf>
      <fill>
        <patternFill patternType="lightUp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96"/>
  <sheetViews>
    <sheetView tabSelected="1" zoomScale="85" zoomScaleNormal="85" workbookViewId="0">
      <selection activeCell="B29" sqref="B29:E29"/>
    </sheetView>
  </sheetViews>
  <sheetFormatPr defaultColWidth="9" defaultRowHeight="13.5"/>
  <cols>
    <col min="1" max="1" width="15.125" customWidth="1"/>
    <col min="2" max="2" width="16.25" customWidth="1"/>
    <col min="3" max="3" width="13.625" customWidth="1"/>
    <col min="7" max="7" width="10.875" customWidth="1"/>
    <col min="8" max="8" width="12.125" customWidth="1"/>
    <col min="9" max="9" width="11" customWidth="1"/>
    <col min="10" max="10" width="12.65" customWidth="1"/>
    <col min="11" max="11" width="13.25" customWidth="1"/>
    <col min="12" max="12" width="10.375" customWidth="1"/>
    <col min="13" max="13" width="10.25" customWidth="1"/>
    <col min="14" max="14" width="12.625"/>
  </cols>
  <sheetData>
    <row r="1" ht="25.5" spans="2:6">
      <c r="B1" s="18" t="s">
        <v>0</v>
      </c>
      <c r="C1" s="18"/>
      <c r="D1" s="18"/>
      <c r="E1" s="18"/>
      <c r="F1" s="18"/>
    </row>
    <row r="2" ht="24" customHeight="1" spans="2:6">
      <c r="B2" s="19" t="s">
        <v>1</v>
      </c>
      <c r="C2" s="19" t="s">
        <v>2</v>
      </c>
      <c r="D2" s="24" t="s">
        <v>3</v>
      </c>
      <c r="E2" s="24" t="s">
        <v>4</v>
      </c>
      <c r="F2" s="24" t="s">
        <v>5</v>
      </c>
    </row>
    <row r="3" ht="17" customHeight="1" spans="1:6">
      <c r="A3" s="38"/>
      <c r="B3" s="39">
        <v>2</v>
      </c>
      <c r="C3" s="39">
        <v>3</v>
      </c>
      <c r="D3" s="39">
        <v>10</v>
      </c>
      <c r="E3" s="39">
        <v>12</v>
      </c>
      <c r="F3" s="39">
        <v>13</v>
      </c>
    </row>
    <row r="4" spans="1:1">
      <c r="A4" s="38"/>
    </row>
    <row r="6" ht="25.5" spans="1:12">
      <c r="A6" s="18" t="s">
        <v>6</v>
      </c>
      <c r="B6" s="18"/>
      <c r="C6" s="18"/>
      <c r="D6" s="18"/>
      <c r="E6" s="18"/>
      <c r="F6" s="18"/>
      <c r="G6" s="18"/>
      <c r="I6" s="26" t="s">
        <v>7</v>
      </c>
      <c r="J6" s="26"/>
      <c r="K6" s="26"/>
      <c r="L6" s="26"/>
    </row>
    <row r="7" spans="1:12">
      <c r="A7" s="19" t="s">
        <v>8</v>
      </c>
      <c r="B7" s="19" t="s">
        <v>9</v>
      </c>
      <c r="C7" s="19" t="s">
        <v>10</v>
      </c>
      <c r="D7" s="19" t="s">
        <v>11</v>
      </c>
      <c r="E7" s="19" t="s">
        <v>12</v>
      </c>
      <c r="F7" s="19" t="s">
        <v>13</v>
      </c>
      <c r="G7" s="20" t="s">
        <v>14</v>
      </c>
      <c r="I7" s="19" t="s">
        <v>15</v>
      </c>
      <c r="J7" s="19" t="s">
        <v>16</v>
      </c>
      <c r="K7" s="19" t="s">
        <v>17</v>
      </c>
      <c r="L7" s="19" t="s">
        <v>18</v>
      </c>
    </row>
    <row r="8" spans="1:12">
      <c r="A8" s="21">
        <v>111</v>
      </c>
      <c r="B8" s="21">
        <v>62</v>
      </c>
      <c r="C8" s="21">
        <v>51</v>
      </c>
      <c r="D8" s="21">
        <v>47</v>
      </c>
      <c r="E8" s="21">
        <v>21.7</v>
      </c>
      <c r="F8" s="22">
        <f>B8*C8*D8/6000</f>
        <v>24.769</v>
      </c>
      <c r="G8" s="23">
        <f>MAX(E8,F8)</f>
        <v>24.769</v>
      </c>
      <c r="I8" s="27">
        <v>3641.04</v>
      </c>
      <c r="J8" s="19" t="s">
        <v>19</v>
      </c>
      <c r="K8" s="19" t="s">
        <v>19</v>
      </c>
      <c r="L8" s="19" t="s">
        <v>19</v>
      </c>
    </row>
    <row r="9" spans="1:12">
      <c r="A9" s="19" t="s">
        <v>20</v>
      </c>
      <c r="B9" s="19" t="s">
        <v>9</v>
      </c>
      <c r="C9" s="19" t="s">
        <v>10</v>
      </c>
      <c r="D9" s="19" t="s">
        <v>11</v>
      </c>
      <c r="E9" s="19" t="s">
        <v>12</v>
      </c>
      <c r="F9" s="19" t="s">
        <v>13</v>
      </c>
      <c r="G9" s="23"/>
      <c r="I9" s="28"/>
      <c r="J9" s="21">
        <v>337.12</v>
      </c>
      <c r="K9" s="21">
        <v>213.28</v>
      </c>
      <c r="L9" s="21">
        <v>116.96</v>
      </c>
    </row>
    <row r="10" spans="1:12">
      <c r="A10" s="21">
        <v>222</v>
      </c>
      <c r="B10" s="21">
        <v>62</v>
      </c>
      <c r="C10" s="21">
        <v>51</v>
      </c>
      <c r="D10" s="21">
        <v>47</v>
      </c>
      <c r="E10" s="21">
        <v>21.7</v>
      </c>
      <c r="F10" s="22">
        <f>B10*C10*D10/6000</f>
        <v>24.769</v>
      </c>
      <c r="G10" s="23">
        <f t="shared" ref="G9:G18" si="0">MAX(E10,F10)</f>
        <v>24.769</v>
      </c>
      <c r="I10" s="28"/>
      <c r="J10" s="19" t="s">
        <v>21</v>
      </c>
      <c r="K10" s="19" t="s">
        <v>21</v>
      </c>
      <c r="L10" s="19" t="s">
        <v>21</v>
      </c>
    </row>
    <row r="11" spans="1:12">
      <c r="A11" s="19" t="s">
        <v>22</v>
      </c>
      <c r="B11" s="19" t="s">
        <v>9</v>
      </c>
      <c r="C11" s="19" t="s">
        <v>10</v>
      </c>
      <c r="D11" s="19" t="s">
        <v>11</v>
      </c>
      <c r="E11" s="19" t="s">
        <v>12</v>
      </c>
      <c r="F11" s="19" t="s">
        <v>13</v>
      </c>
      <c r="G11" s="23"/>
      <c r="I11" s="29"/>
      <c r="J11" s="21">
        <v>4128.12</v>
      </c>
      <c r="K11" s="21">
        <v>5059.7</v>
      </c>
      <c r="L11" s="21">
        <v>4682.68</v>
      </c>
    </row>
    <row r="12" spans="1:12">
      <c r="A12" s="21">
        <v>333</v>
      </c>
      <c r="B12" s="21">
        <v>62</v>
      </c>
      <c r="C12" s="21">
        <v>51</v>
      </c>
      <c r="D12" s="21">
        <v>47</v>
      </c>
      <c r="E12" s="21">
        <v>21.7</v>
      </c>
      <c r="F12" s="22">
        <f>B12*C12*D12/6000</f>
        <v>24.769</v>
      </c>
      <c r="G12" s="23">
        <f t="shared" si="0"/>
        <v>24.769</v>
      </c>
      <c r="I12" s="19" t="s">
        <v>23</v>
      </c>
      <c r="J12" s="19"/>
      <c r="K12" s="19" t="s">
        <v>24</v>
      </c>
      <c r="L12" s="19"/>
    </row>
    <row r="13" spans="1:12">
      <c r="A13" s="19" t="s">
        <v>25</v>
      </c>
      <c r="B13" s="19" t="s">
        <v>9</v>
      </c>
      <c r="C13" s="19" t="s">
        <v>10</v>
      </c>
      <c r="D13" s="19" t="s">
        <v>11</v>
      </c>
      <c r="E13" s="19" t="s">
        <v>12</v>
      </c>
      <c r="F13" s="19" t="s">
        <v>13</v>
      </c>
      <c r="G13" s="23"/>
      <c r="I13" s="30" t="str">
        <f>IF(I8=MIN(I8,L11,K11,J11),"分仓",IF(J11=MIN(I8,L11,K11,J11),"美西仓",IF(K11=MIN(I8,L11,K11,J11),"美中仓",IF(L11=MIN(I8,L11,K11,J11),"美东仓",""))))</f>
        <v>分仓</v>
      </c>
      <c r="J13" s="31"/>
      <c r="K13" s="32">
        <f>MIN(I8,L11,K11,J11)</f>
        <v>3641.04</v>
      </c>
      <c r="L13" s="32"/>
    </row>
    <row r="14" spans="1:12">
      <c r="A14" s="21" t="s">
        <v>26</v>
      </c>
      <c r="B14" s="21">
        <v>0</v>
      </c>
      <c r="C14" s="21">
        <v>0</v>
      </c>
      <c r="D14" s="21">
        <v>0</v>
      </c>
      <c r="E14" s="21">
        <v>0</v>
      </c>
      <c r="F14" s="22">
        <f>B14*C14*D14/6000</f>
        <v>0</v>
      </c>
      <c r="G14" s="23">
        <f t="shared" si="0"/>
        <v>0</v>
      </c>
      <c r="I14" s="33"/>
      <c r="J14" s="34"/>
      <c r="K14" s="32"/>
      <c r="L14" s="32"/>
    </row>
    <row r="15" spans="1:12">
      <c r="A15" s="19" t="s">
        <v>27</v>
      </c>
      <c r="B15" s="19" t="s">
        <v>9</v>
      </c>
      <c r="C15" s="19" t="s">
        <v>10</v>
      </c>
      <c r="D15" s="19" t="s">
        <v>11</v>
      </c>
      <c r="E15" s="19" t="s">
        <v>12</v>
      </c>
      <c r="F15" s="19" t="s">
        <v>13</v>
      </c>
      <c r="G15" s="23"/>
      <c r="I15" s="33"/>
      <c r="J15" s="34"/>
      <c r="K15" s="32"/>
      <c r="L15" s="32"/>
    </row>
    <row r="16" spans="1:12">
      <c r="A16" s="21" t="s">
        <v>26</v>
      </c>
      <c r="B16" s="21">
        <v>0</v>
      </c>
      <c r="C16" s="21">
        <v>0</v>
      </c>
      <c r="D16" s="21">
        <v>0</v>
      </c>
      <c r="E16" s="21">
        <v>0</v>
      </c>
      <c r="F16" s="22">
        <f>B16*C16*D16/6000</f>
        <v>0</v>
      </c>
      <c r="G16" s="23">
        <f t="shared" si="0"/>
        <v>0</v>
      </c>
      <c r="I16" s="33"/>
      <c r="J16" s="34"/>
      <c r="K16" s="32"/>
      <c r="L16" s="32"/>
    </row>
    <row r="17" spans="1:12">
      <c r="A17" s="19" t="s">
        <v>28</v>
      </c>
      <c r="B17" s="19" t="s">
        <v>9</v>
      </c>
      <c r="C17" s="19" t="s">
        <v>10</v>
      </c>
      <c r="D17" s="19" t="s">
        <v>11</v>
      </c>
      <c r="E17" s="19" t="s">
        <v>12</v>
      </c>
      <c r="F17" s="19" t="s">
        <v>13</v>
      </c>
      <c r="G17" s="23"/>
      <c r="I17" s="33"/>
      <c r="J17" s="34"/>
      <c r="K17" s="32"/>
      <c r="L17" s="32"/>
    </row>
    <row r="18" spans="1:12">
      <c r="A18" s="21" t="s">
        <v>26</v>
      </c>
      <c r="B18" s="21">
        <v>0</v>
      </c>
      <c r="C18" s="21">
        <v>0</v>
      </c>
      <c r="D18" s="21">
        <v>0</v>
      </c>
      <c r="E18" s="21">
        <v>0</v>
      </c>
      <c r="F18" s="22">
        <f>B18*C18*D18/6000</f>
        <v>0</v>
      </c>
      <c r="G18" s="23">
        <f t="shared" si="0"/>
        <v>0</v>
      </c>
      <c r="I18" s="35"/>
      <c r="J18" s="36"/>
      <c r="K18" s="32"/>
      <c r="L18" s="32"/>
    </row>
    <row r="21" ht="25.5" spans="1:14">
      <c r="A21" s="18" t="s">
        <v>29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ht="28" customHeight="1" spans="1:14">
      <c r="A22" s="19" t="s">
        <v>30</v>
      </c>
      <c r="B22" s="19" t="s">
        <v>31</v>
      </c>
      <c r="C22" s="19"/>
      <c r="D22" s="19"/>
      <c r="E22" s="19"/>
      <c r="F22" s="24" t="s">
        <v>32</v>
      </c>
      <c r="G22" s="19" t="s">
        <v>33</v>
      </c>
      <c r="H22" s="19" t="s">
        <v>34</v>
      </c>
      <c r="I22" s="19" t="s">
        <v>35</v>
      </c>
      <c r="J22" s="19" t="s">
        <v>36</v>
      </c>
      <c r="K22" s="19" t="s">
        <v>37</v>
      </c>
      <c r="L22" s="19" t="s">
        <v>38</v>
      </c>
      <c r="M22" s="19" t="s">
        <v>39</v>
      </c>
      <c r="N22" s="19" t="s">
        <v>40</v>
      </c>
    </row>
    <row r="23" spans="1:14">
      <c r="A23" s="40" t="s">
        <v>41</v>
      </c>
      <c r="B23" s="40" t="str">
        <f>VLOOKUP(A23,FBA仓库代码!A:B,2,0)</f>
        <v>95206-8202</v>
      </c>
      <c r="C23" s="40"/>
      <c r="D23" s="40"/>
      <c r="E23" s="40"/>
      <c r="F23" s="25" t="str">
        <f>IF(OR(LEFT(B23,1)="8",LEFT(B23,1)="9"),"美西",IF(OR(LEFT(B23,1)="4",LEFT(B23,1)="5",LEFT(B23,1)="6",LEFT(B23,1)="7"),"美中",IF(OR(LEFT(B23,1)="0",LEFT(B23,1)="1",LEFT(B23,1)="2",LEFT(B23,1)="3"),"美东","")))</f>
        <v>美西</v>
      </c>
      <c r="G23" s="21">
        <v>1</v>
      </c>
      <c r="H23" s="21">
        <v>1</v>
      </c>
      <c r="I23" s="21">
        <v>1</v>
      </c>
      <c r="J23" s="21">
        <v>0</v>
      </c>
      <c r="K23" s="21">
        <v>0</v>
      </c>
      <c r="L23" s="21">
        <v>0</v>
      </c>
      <c r="M23" s="22">
        <f>G23*G8+H23*G10+G12*I23+J23*G14+K23*G16+L23*G18</f>
        <v>74.307</v>
      </c>
      <c r="N23" s="37">
        <f>IF(F23="美西",D3*M23,IF(F23="美中",E3*M23,IF(F23="美东",F3*M23,"")))</f>
        <v>743.07</v>
      </c>
    </row>
    <row r="24" spans="1:14">
      <c r="A24" s="19" t="s">
        <v>42</v>
      </c>
      <c r="B24" s="41" t="s">
        <v>31</v>
      </c>
      <c r="C24" s="41"/>
      <c r="D24" s="41"/>
      <c r="E24" s="41"/>
      <c r="F24" s="24" t="s">
        <v>32</v>
      </c>
      <c r="G24" s="21"/>
      <c r="H24" s="21"/>
      <c r="I24" s="21"/>
      <c r="J24" s="21"/>
      <c r="K24" s="21"/>
      <c r="L24" s="21"/>
      <c r="M24" s="22"/>
      <c r="N24" s="37" t="str">
        <f>IF(F24="美西",D20*M24,IF(F24="美中",E20*M24,IF(F24="美东",F20*M24,"")))</f>
        <v/>
      </c>
    </row>
    <row r="25" spans="1:14">
      <c r="A25" s="40" t="s">
        <v>43</v>
      </c>
      <c r="B25" s="40" t="str">
        <f>VLOOKUP(A25,FBA仓库代码!A:B,2,0)</f>
        <v>75241-7203</v>
      </c>
      <c r="C25" s="40"/>
      <c r="D25" s="40"/>
      <c r="E25" s="40"/>
      <c r="F25" s="25" t="str">
        <f>IF(OR(LEFT(B25,1)="8",LEFT(B25,1)="9"),"美西",IF(OR(LEFT(B25,1)="4",LEFT(B25,1)="5",LEFT(B25,1)="6",LEFT(B25,1)="7"),"美中",IF(OR(LEFT(B25,1)="0",LEFT(B25,1)="1",LEFT(B25,1)="2",LEFT(B25,1)="3"),"美东","")))</f>
        <v>美中</v>
      </c>
      <c r="G25" s="21">
        <v>2</v>
      </c>
      <c r="H25" s="21">
        <v>1</v>
      </c>
      <c r="I25" s="21">
        <v>1</v>
      </c>
      <c r="J25" s="21">
        <v>0</v>
      </c>
      <c r="K25" s="21">
        <v>0</v>
      </c>
      <c r="L25" s="21">
        <v>0</v>
      </c>
      <c r="M25" s="22">
        <f>G25*G8+H25*G10+I25*G12+J25*G14+K25*G16+L25*G18</f>
        <v>99.076</v>
      </c>
      <c r="N25" s="37">
        <f>IF(F25="美西",M25*D3,IF(F25="美中",M25*E3,IF(F25="美东",M25*F3,"")))</f>
        <v>1188.912</v>
      </c>
    </row>
    <row r="26" spans="1:14">
      <c r="A26" s="19" t="s">
        <v>44</v>
      </c>
      <c r="B26" s="41" t="s">
        <v>31</v>
      </c>
      <c r="C26" s="41"/>
      <c r="D26" s="41"/>
      <c r="E26" s="41"/>
      <c r="F26" s="24" t="s">
        <v>32</v>
      </c>
      <c r="G26" s="21"/>
      <c r="H26" s="21"/>
      <c r="I26" s="21"/>
      <c r="J26" s="21"/>
      <c r="K26" s="21"/>
      <c r="L26" s="21"/>
      <c r="M26" s="22"/>
      <c r="N26" s="37"/>
    </row>
    <row r="27" spans="1:14">
      <c r="A27" s="21" t="s">
        <v>41</v>
      </c>
      <c r="B27" s="40" t="str">
        <f>VLOOKUP(A27,FBA仓库代码!A:B,2,0)</f>
        <v>95206-8202</v>
      </c>
      <c r="C27" s="40"/>
      <c r="D27" s="40"/>
      <c r="E27" s="40"/>
      <c r="F27" s="25" t="str">
        <f t="shared" ref="F26:F43" si="1">IF(OR(LEFT(B27,1)="8",LEFT(B27,1)="9"),"美西",IF(OR(LEFT(B27,1)="4",LEFT(B27,1)="5",LEFT(B27,1)="6",LEFT(B27,1)="7"),"美中",IF(OR(LEFT(B27,1)="0",LEFT(B27,1)="1",LEFT(B27,1)="2",LEFT(B27,1)="3"),"美东","")))</f>
        <v>美西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2">
        <f>G27*G8+H27*G10+I27*G12+J27*G14+K27*G16+L27*G18</f>
        <v>0</v>
      </c>
      <c r="N27" s="37">
        <f>IF(F27="美西",M27*D3,IF(F27="美中",M27*E3,IF(F27="美东",M27*F3,"")))</f>
        <v>0</v>
      </c>
    </row>
    <row r="28" spans="1:14">
      <c r="A28" s="19" t="s">
        <v>45</v>
      </c>
      <c r="B28" s="41" t="s">
        <v>31</v>
      </c>
      <c r="C28" s="41"/>
      <c r="D28" s="41"/>
      <c r="E28" s="41"/>
      <c r="F28" s="24" t="s">
        <v>32</v>
      </c>
      <c r="G28" s="21"/>
      <c r="H28" s="21"/>
      <c r="I28" s="21"/>
      <c r="J28" s="21"/>
      <c r="K28" s="21"/>
      <c r="L28" s="21"/>
      <c r="M28" s="22"/>
      <c r="N28" s="37"/>
    </row>
    <row r="29" spans="1:14">
      <c r="A29" s="21" t="s">
        <v>46</v>
      </c>
      <c r="B29" s="42" t="s">
        <v>47</v>
      </c>
      <c r="C29" s="42"/>
      <c r="D29" s="42"/>
      <c r="E29" s="42"/>
      <c r="F29" s="25" t="str">
        <f t="shared" si="1"/>
        <v>美东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2">
        <f>G29*G8+H29*G10+I29*G12+J29*G14+K29*G16+L29*G18</f>
        <v>0</v>
      </c>
      <c r="N29" s="37">
        <f>IF(F29="美西",M29*D3,IF(F29="美中",M29*E3,IF(F29="美东",M29*F3,"")))</f>
        <v>0</v>
      </c>
    </row>
    <row r="30" spans="1:14">
      <c r="A30" s="19" t="s">
        <v>48</v>
      </c>
      <c r="B30" s="41" t="s">
        <v>31</v>
      </c>
      <c r="C30" s="41"/>
      <c r="D30" s="41"/>
      <c r="E30" s="41"/>
      <c r="F30" s="24" t="s">
        <v>32</v>
      </c>
      <c r="G30" s="21"/>
      <c r="H30" s="21"/>
      <c r="I30" s="21"/>
      <c r="J30" s="21"/>
      <c r="K30" s="21"/>
      <c r="L30" s="21"/>
      <c r="M30" s="22"/>
      <c r="N30" s="37"/>
    </row>
    <row r="31" spans="1:14">
      <c r="A31" s="21" t="s">
        <v>49</v>
      </c>
      <c r="B31" s="42">
        <v>95206</v>
      </c>
      <c r="C31" s="42"/>
      <c r="D31" s="42"/>
      <c r="E31" s="42"/>
      <c r="F31" s="25" t="str">
        <f t="shared" si="1"/>
        <v>美西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2">
        <f>G31*G8+H31*G10+I31*G12+J31*G14+K31*G16+L31*G18</f>
        <v>0</v>
      </c>
      <c r="N31" s="37">
        <f>IF(F31="美西",M31*D3,IF(F31="美中",M31*E3,IF(F31="美东",M31*F3,"")))</f>
        <v>0</v>
      </c>
    </row>
    <row r="32" spans="1:14">
      <c r="A32" s="19" t="s">
        <v>50</v>
      </c>
      <c r="B32" s="41" t="s">
        <v>31</v>
      </c>
      <c r="C32" s="41"/>
      <c r="D32" s="41"/>
      <c r="E32" s="41"/>
      <c r="F32" s="24" t="s">
        <v>32</v>
      </c>
      <c r="G32" s="21"/>
      <c r="H32" s="21"/>
      <c r="I32" s="21"/>
      <c r="J32" s="21"/>
      <c r="K32" s="21"/>
      <c r="L32" s="21"/>
      <c r="M32" s="22"/>
      <c r="N32" s="37"/>
    </row>
    <row r="33" spans="1:14">
      <c r="A33" s="21" t="s">
        <v>51</v>
      </c>
      <c r="B33" s="42">
        <v>79108</v>
      </c>
      <c r="C33" s="42"/>
      <c r="D33" s="42"/>
      <c r="E33" s="42"/>
      <c r="F33" s="25" t="str">
        <f t="shared" si="1"/>
        <v>美中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2">
        <f>G33*G8+H33*G10+I33*G12+J33*G14+K33*G16+L33*G18</f>
        <v>0</v>
      </c>
      <c r="N33" s="37">
        <f>IF(F33="美西",M33*D3,IF(F33="美中",M33*E3,IF(F33="美东",M33*F3,"")))</f>
        <v>0</v>
      </c>
    </row>
    <row r="34" spans="1:14">
      <c r="A34" s="19" t="s">
        <v>52</v>
      </c>
      <c r="B34" s="41" t="s">
        <v>31</v>
      </c>
      <c r="C34" s="41"/>
      <c r="D34" s="41"/>
      <c r="E34" s="41"/>
      <c r="F34" s="24" t="s">
        <v>32</v>
      </c>
      <c r="G34" s="21"/>
      <c r="H34" s="21"/>
      <c r="I34" s="21"/>
      <c r="J34" s="21"/>
      <c r="K34" s="21"/>
      <c r="L34" s="21"/>
      <c r="M34" s="22"/>
      <c r="N34" s="37"/>
    </row>
    <row r="35" spans="1:14">
      <c r="A35" s="21" t="s">
        <v>53</v>
      </c>
      <c r="B35" s="42">
        <v>23321</v>
      </c>
      <c r="C35" s="42"/>
      <c r="D35" s="42"/>
      <c r="E35" s="42"/>
      <c r="F35" s="25" t="str">
        <f t="shared" si="1"/>
        <v>美东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2">
        <f>G35*G8+H35*G10+I35*G12+J35*G14+K35*G16+L35*G18</f>
        <v>0</v>
      </c>
      <c r="N35" s="37">
        <f>IF(F35="美西",M35*D3,IF(F35="美中",M35*E3,IF(F35="美东",M35*F3,"")))</f>
        <v>0</v>
      </c>
    </row>
    <row r="36" spans="1:14">
      <c r="A36" s="19" t="s">
        <v>54</v>
      </c>
      <c r="B36" s="41" t="s">
        <v>31</v>
      </c>
      <c r="C36" s="41"/>
      <c r="D36" s="41"/>
      <c r="E36" s="41"/>
      <c r="F36" s="24" t="s">
        <v>32</v>
      </c>
      <c r="G36" s="21"/>
      <c r="H36" s="21"/>
      <c r="I36" s="21"/>
      <c r="J36" s="21"/>
      <c r="K36" s="21"/>
      <c r="L36" s="21"/>
      <c r="M36" s="22"/>
      <c r="N36" s="37"/>
    </row>
    <row r="37" spans="1:14">
      <c r="A37" s="21" t="s">
        <v>55</v>
      </c>
      <c r="B37" s="42">
        <v>37310</v>
      </c>
      <c r="C37" s="42"/>
      <c r="D37" s="42"/>
      <c r="E37" s="42"/>
      <c r="F37" s="25" t="str">
        <f t="shared" si="1"/>
        <v>美东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2">
        <f>G37*G8+H37*G10+I37*G12+J37*G14+K37*G16+L37*G18</f>
        <v>0</v>
      </c>
      <c r="N37" s="37">
        <f>IF(F37="美西",M37*D3,IF(F37="美中",M37*E3,IF(F37="美东",M37*F3,"")))</f>
        <v>0</v>
      </c>
    </row>
    <row r="38" spans="1:14">
      <c r="A38" s="19" t="s">
        <v>56</v>
      </c>
      <c r="B38" s="41" t="s">
        <v>31</v>
      </c>
      <c r="C38" s="41"/>
      <c r="D38" s="41"/>
      <c r="E38" s="41"/>
      <c r="F38" s="24" t="s">
        <v>32</v>
      </c>
      <c r="G38" s="21"/>
      <c r="H38" s="21"/>
      <c r="I38" s="21"/>
      <c r="J38" s="21"/>
      <c r="K38" s="21"/>
      <c r="L38" s="21"/>
      <c r="M38" s="22"/>
      <c r="N38" s="37"/>
    </row>
    <row r="39" spans="1:14">
      <c r="A39" s="21" t="s">
        <v>57</v>
      </c>
      <c r="B39" s="42">
        <v>12533</v>
      </c>
      <c r="C39" s="42"/>
      <c r="D39" s="42"/>
      <c r="E39" s="42"/>
      <c r="F39" s="25" t="str">
        <f t="shared" si="1"/>
        <v>美东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2">
        <f>G39*G8+H39*G10+I39*G12+J39*G14+K39*G16+L39*G18</f>
        <v>0</v>
      </c>
      <c r="N39" s="37">
        <f>IF(F39="美西",M39*D3,IF(F39="美中",M39*E3,IF(F39="美东",M39*F3,"")))</f>
        <v>0</v>
      </c>
    </row>
    <row r="40" spans="1:14">
      <c r="A40" s="19" t="s">
        <v>58</v>
      </c>
      <c r="B40" s="41" t="s">
        <v>31</v>
      </c>
      <c r="C40" s="41"/>
      <c r="D40" s="41"/>
      <c r="E40" s="41"/>
      <c r="F40" s="24" t="s">
        <v>32</v>
      </c>
      <c r="G40" s="21"/>
      <c r="H40" s="21"/>
      <c r="I40" s="21"/>
      <c r="J40" s="21"/>
      <c r="K40" s="21"/>
      <c r="L40" s="21"/>
      <c r="M40" s="22"/>
      <c r="N40" s="37"/>
    </row>
    <row r="41" spans="1:14">
      <c r="A41" s="21" t="s">
        <v>59</v>
      </c>
      <c r="B41" s="42">
        <v>75241</v>
      </c>
      <c r="C41" s="42"/>
      <c r="D41" s="42"/>
      <c r="E41" s="42"/>
      <c r="F41" s="25" t="str">
        <f t="shared" si="1"/>
        <v>美中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2">
        <f>G41*G8+H41*G10+I41*G12+J41*G14+K41*G16+L41*G18</f>
        <v>0</v>
      </c>
      <c r="N41" s="37">
        <f>IF(F41="美西",M41*D3,IF(F41="美中",M41*E3,IF(F41="美东",M41*F3,"")))</f>
        <v>0</v>
      </c>
    </row>
    <row r="42" spans="1:14">
      <c r="A42" s="19" t="s">
        <v>60</v>
      </c>
      <c r="B42" s="41" t="s">
        <v>31</v>
      </c>
      <c r="C42" s="41"/>
      <c r="D42" s="41"/>
      <c r="E42" s="41"/>
      <c r="F42" s="24" t="s">
        <v>32</v>
      </c>
      <c r="G42" s="21"/>
      <c r="H42" s="21"/>
      <c r="I42" s="21"/>
      <c r="J42" s="21"/>
      <c r="K42" s="21"/>
      <c r="L42" s="21"/>
      <c r="M42" s="22"/>
      <c r="N42" s="37"/>
    </row>
    <row r="43" spans="1:14">
      <c r="A43" s="21" t="s">
        <v>61</v>
      </c>
      <c r="B43" s="42">
        <v>11125</v>
      </c>
      <c r="C43" s="42"/>
      <c r="D43" s="42"/>
      <c r="E43" s="42"/>
      <c r="F43" s="25" t="str">
        <f t="shared" si="1"/>
        <v>美东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2">
        <f>G43*G8+H43*G10+I43*G12*J43*G14+K43*G16+L43*G18</f>
        <v>0</v>
      </c>
      <c r="N43" s="37">
        <f>IF(F43="美西",M43*D3,IF(F43="美中",M43*E3,IF(F43="美东",M43*F3,"")))</f>
        <v>0</v>
      </c>
    </row>
    <row r="44" spans="1:14">
      <c r="A44" s="20"/>
      <c r="B44" s="20"/>
      <c r="C44" s="20"/>
      <c r="D44" s="20"/>
      <c r="E44" s="20"/>
      <c r="F44" s="20"/>
      <c r="G44" s="21"/>
      <c r="H44" s="21"/>
      <c r="I44" s="21"/>
      <c r="J44" s="21"/>
      <c r="K44" s="21"/>
      <c r="L44" s="21"/>
      <c r="M44" s="22"/>
      <c r="N44" s="37" t="str">
        <f>IF(F44="美西",C42*M44,IF(F44="美中",D42*M44,IF(F44="美东",E42*M44,"")))</f>
        <v/>
      </c>
    </row>
    <row r="45" spans="1:14">
      <c r="A45" s="20"/>
      <c r="B45" s="20"/>
      <c r="C45" s="20"/>
      <c r="D45" s="20"/>
      <c r="E45" s="20"/>
      <c r="F45" s="19" t="s">
        <v>62</v>
      </c>
      <c r="G45" s="21">
        <f>SUM(G23:G43)</f>
        <v>3</v>
      </c>
      <c r="H45" s="21">
        <f>SUM(H23:H43)</f>
        <v>2</v>
      </c>
      <c r="I45" s="21">
        <f t="shared" ref="I45:N45" si="2">SUM(I23:I43)</f>
        <v>2</v>
      </c>
      <c r="J45" s="21">
        <f t="shared" si="2"/>
        <v>0</v>
      </c>
      <c r="K45" s="21">
        <f t="shared" si="2"/>
        <v>0</v>
      </c>
      <c r="L45" s="21">
        <f t="shared" si="2"/>
        <v>0</v>
      </c>
      <c r="M45" s="47">
        <f t="shared" si="2"/>
        <v>173.383</v>
      </c>
      <c r="N45" s="48">
        <f t="shared" si="2"/>
        <v>1931.982</v>
      </c>
    </row>
    <row r="47" spans="1:14">
      <c r="A47" s="43"/>
      <c r="B47" s="43"/>
      <c r="C47" s="43"/>
      <c r="D47" s="43"/>
      <c r="E47" s="43"/>
      <c r="F47" s="44"/>
      <c r="G47" s="44"/>
      <c r="H47" s="44"/>
      <c r="I47" s="44"/>
      <c r="J47" s="44"/>
      <c r="K47" s="44"/>
      <c r="L47" s="44"/>
      <c r="M47" s="44"/>
      <c r="N47" s="44"/>
    </row>
    <row r="48" spans="1:14">
      <c r="A48" s="45"/>
      <c r="B48" s="45"/>
      <c r="C48" s="45"/>
      <c r="D48" s="45"/>
      <c r="E48" s="45"/>
      <c r="F48" s="46"/>
      <c r="G48" s="45"/>
      <c r="H48" s="45"/>
      <c r="I48" s="45"/>
      <c r="J48" s="45"/>
      <c r="K48" s="45"/>
      <c r="L48" s="45"/>
      <c r="M48" s="45"/>
      <c r="N48" s="49"/>
    </row>
    <row r="49" spans="1:14">
      <c r="A49" s="43"/>
      <c r="B49" s="43"/>
      <c r="C49" s="43"/>
      <c r="D49" s="43"/>
      <c r="E49" s="43"/>
      <c r="F49" s="44"/>
      <c r="G49" s="45"/>
      <c r="H49" s="45"/>
      <c r="I49" s="45"/>
      <c r="J49" s="45"/>
      <c r="K49" s="45"/>
      <c r="L49" s="45"/>
      <c r="M49" s="45"/>
      <c r="N49" s="49"/>
    </row>
    <row r="50" spans="1:14">
      <c r="A50" s="45"/>
      <c r="B50" s="45"/>
      <c r="C50" s="45"/>
      <c r="D50" s="45"/>
      <c r="E50" s="45"/>
      <c r="F50" s="46"/>
      <c r="G50" s="45"/>
      <c r="H50" s="45"/>
      <c r="I50" s="45"/>
      <c r="J50" s="45"/>
      <c r="K50" s="45"/>
      <c r="L50" s="45"/>
      <c r="M50" s="45"/>
      <c r="N50" s="49"/>
    </row>
    <row r="51" spans="1:14">
      <c r="A51" s="43"/>
      <c r="B51" s="43"/>
      <c r="C51" s="43"/>
      <c r="D51" s="43"/>
      <c r="E51" s="43"/>
      <c r="F51" s="44"/>
      <c r="G51" s="45"/>
      <c r="H51" s="45"/>
      <c r="I51" s="45"/>
      <c r="J51" s="45"/>
      <c r="K51" s="45"/>
      <c r="L51" s="45"/>
      <c r="M51" s="45"/>
      <c r="N51" s="49"/>
    </row>
    <row r="52" spans="1:14">
      <c r="A52" s="45"/>
      <c r="B52" s="45"/>
      <c r="C52" s="45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9"/>
    </row>
    <row r="53" spans="1:14">
      <c r="A53" s="43"/>
      <c r="B53" s="43"/>
      <c r="C53" s="43"/>
      <c r="D53" s="43"/>
      <c r="E53" s="43"/>
      <c r="F53" s="44"/>
      <c r="G53" s="45"/>
      <c r="H53" s="45"/>
      <c r="I53" s="45"/>
      <c r="J53" s="45"/>
      <c r="K53" s="45"/>
      <c r="L53" s="45"/>
      <c r="M53" s="45"/>
      <c r="N53" s="49"/>
    </row>
    <row r="54" spans="1:14">
      <c r="A54" s="45"/>
      <c r="B54" s="45"/>
      <c r="C54" s="45"/>
      <c r="D54" s="45"/>
      <c r="E54" s="45"/>
      <c r="F54" s="46"/>
      <c r="G54" s="45"/>
      <c r="H54" s="45"/>
      <c r="I54" s="45"/>
      <c r="J54" s="45"/>
      <c r="K54" s="45"/>
      <c r="L54" s="45"/>
      <c r="M54" s="45"/>
      <c r="N54" s="49"/>
    </row>
    <row r="55" spans="1:14">
      <c r="A55" s="43"/>
      <c r="B55" s="43"/>
      <c r="C55" s="43"/>
      <c r="D55" s="43"/>
      <c r="E55" s="43"/>
      <c r="F55" s="44"/>
      <c r="G55" s="45"/>
      <c r="H55" s="45"/>
      <c r="I55" s="45"/>
      <c r="J55" s="45"/>
      <c r="K55" s="45"/>
      <c r="L55" s="45"/>
      <c r="M55" s="45"/>
      <c r="N55" s="49"/>
    </row>
    <row r="56" spans="1:14">
      <c r="A56" s="45"/>
      <c r="B56" s="45"/>
      <c r="C56" s="45"/>
      <c r="D56" s="45"/>
      <c r="E56" s="45"/>
      <c r="F56" s="46"/>
      <c r="G56" s="45"/>
      <c r="H56" s="45"/>
      <c r="I56" s="45"/>
      <c r="J56" s="45"/>
      <c r="K56" s="45"/>
      <c r="L56" s="45"/>
      <c r="M56" s="45"/>
      <c r="N56" s="49"/>
    </row>
    <row r="57" spans="1:14">
      <c r="A57" s="43"/>
      <c r="B57" s="43"/>
      <c r="C57" s="43"/>
      <c r="D57" s="43"/>
      <c r="E57" s="43"/>
      <c r="F57" s="44"/>
      <c r="G57" s="45"/>
      <c r="H57" s="45"/>
      <c r="I57" s="45"/>
      <c r="J57" s="45"/>
      <c r="K57" s="45"/>
      <c r="L57" s="45"/>
      <c r="M57" s="45"/>
      <c r="N57" s="49"/>
    </row>
    <row r="58" spans="1:14">
      <c r="A58" s="45"/>
      <c r="B58" s="45"/>
      <c r="C58" s="45"/>
      <c r="D58" s="45"/>
      <c r="E58" s="45"/>
      <c r="F58" s="46"/>
      <c r="G58" s="45"/>
      <c r="H58" s="45"/>
      <c r="I58" s="45"/>
      <c r="J58" s="45"/>
      <c r="K58" s="45"/>
      <c r="L58" s="45"/>
      <c r="M58" s="45"/>
      <c r="N58" s="49"/>
    </row>
    <row r="59" spans="1:14">
      <c r="A59" s="43"/>
      <c r="B59" s="43"/>
      <c r="C59" s="43"/>
      <c r="D59" s="43"/>
      <c r="E59" s="43"/>
      <c r="F59" s="44"/>
      <c r="G59" s="45"/>
      <c r="H59" s="45"/>
      <c r="I59" s="45"/>
      <c r="J59" s="45"/>
      <c r="K59" s="45"/>
      <c r="L59" s="45"/>
      <c r="M59" s="45"/>
      <c r="N59" s="49"/>
    </row>
    <row r="60" spans="1:14">
      <c r="A60" s="45"/>
      <c r="B60" s="45"/>
      <c r="C60" s="45"/>
      <c r="D60" s="45"/>
      <c r="E60" s="45"/>
      <c r="F60" s="46"/>
      <c r="G60" s="45"/>
      <c r="H60" s="45"/>
      <c r="I60" s="45"/>
      <c r="J60" s="45"/>
      <c r="K60" s="45"/>
      <c r="L60" s="45"/>
      <c r="M60" s="45"/>
      <c r="N60" s="49"/>
    </row>
    <row r="61" spans="1:14">
      <c r="A61" s="43"/>
      <c r="B61" s="43"/>
      <c r="C61" s="43"/>
      <c r="D61" s="43"/>
      <c r="E61" s="43"/>
      <c r="F61" s="44"/>
      <c r="G61" s="45"/>
      <c r="H61" s="45"/>
      <c r="I61" s="45"/>
      <c r="J61" s="45"/>
      <c r="K61" s="45"/>
      <c r="L61" s="45"/>
      <c r="M61" s="45"/>
      <c r="N61" s="49"/>
    </row>
    <row r="62" spans="1:14">
      <c r="A62" s="45"/>
      <c r="B62" s="45"/>
      <c r="C62" s="45"/>
      <c r="D62" s="45"/>
      <c r="E62" s="45"/>
      <c r="F62" s="46"/>
      <c r="G62" s="45"/>
      <c r="H62" s="45"/>
      <c r="I62" s="45"/>
      <c r="J62" s="45"/>
      <c r="K62" s="45"/>
      <c r="L62" s="45"/>
      <c r="M62" s="45"/>
      <c r="N62" s="49"/>
    </row>
    <row r="63" spans="1:14">
      <c r="A63" s="43"/>
      <c r="B63" s="43"/>
      <c r="C63" s="43"/>
      <c r="D63" s="43"/>
      <c r="E63" s="43"/>
      <c r="F63" s="44"/>
      <c r="G63" s="45"/>
      <c r="H63" s="45"/>
      <c r="I63" s="45"/>
      <c r="J63" s="45"/>
      <c r="K63" s="45"/>
      <c r="L63" s="45"/>
      <c r="M63" s="45"/>
      <c r="N63" s="49"/>
    </row>
    <row r="64" spans="1:14">
      <c r="A64" s="45"/>
      <c r="B64" s="45"/>
      <c r="C64" s="45"/>
      <c r="D64" s="45"/>
      <c r="E64" s="45"/>
      <c r="F64" s="46"/>
      <c r="G64" s="45"/>
      <c r="H64" s="45"/>
      <c r="I64" s="45"/>
      <c r="J64" s="45"/>
      <c r="K64" s="45"/>
      <c r="L64" s="45"/>
      <c r="M64" s="45"/>
      <c r="N64" s="49"/>
    </row>
    <row r="65" spans="1:14">
      <c r="A65" s="43"/>
      <c r="B65" s="43"/>
      <c r="C65" s="43"/>
      <c r="D65" s="43"/>
      <c r="E65" s="43"/>
      <c r="F65" s="44"/>
      <c r="G65" s="45"/>
      <c r="H65" s="45"/>
      <c r="I65" s="45"/>
      <c r="J65" s="45"/>
      <c r="K65" s="45"/>
      <c r="L65" s="45"/>
      <c r="M65" s="45"/>
      <c r="N65" s="49"/>
    </row>
    <row r="66" spans="1:14">
      <c r="A66" s="45"/>
      <c r="B66" s="45"/>
      <c r="C66" s="45"/>
      <c r="D66" s="45"/>
      <c r="E66" s="45"/>
      <c r="F66" s="46"/>
      <c r="G66" s="45"/>
      <c r="H66" s="45"/>
      <c r="I66" s="45"/>
      <c r="J66" s="45"/>
      <c r="K66" s="45"/>
      <c r="L66" s="45"/>
      <c r="M66" s="45"/>
      <c r="N66" s="49"/>
    </row>
    <row r="67" spans="1:14">
      <c r="A67" s="43"/>
      <c r="B67" s="43"/>
      <c r="C67" s="43"/>
      <c r="D67" s="43"/>
      <c r="E67" s="43"/>
      <c r="F67" s="44"/>
      <c r="G67" s="45"/>
      <c r="H67" s="45"/>
      <c r="I67" s="45"/>
      <c r="J67" s="45"/>
      <c r="K67" s="45"/>
      <c r="L67" s="45"/>
      <c r="M67" s="45"/>
      <c r="N67" s="49"/>
    </row>
    <row r="68" spans="1:14">
      <c r="A68" s="45"/>
      <c r="B68" s="45"/>
      <c r="C68" s="45"/>
      <c r="D68" s="45"/>
      <c r="E68" s="45"/>
      <c r="F68" s="46"/>
      <c r="G68" s="45"/>
      <c r="H68" s="45"/>
      <c r="I68" s="45"/>
      <c r="J68" s="45"/>
      <c r="K68" s="45"/>
      <c r="L68" s="45"/>
      <c r="M68" s="45"/>
      <c r="N68" s="49"/>
    </row>
    <row r="69" spans="1:14">
      <c r="A69" s="50"/>
      <c r="B69" s="50"/>
      <c r="C69" s="50"/>
      <c r="D69" s="50"/>
      <c r="E69" s="50"/>
      <c r="F69" s="50"/>
      <c r="G69" s="45"/>
      <c r="H69" s="45"/>
      <c r="I69" s="45"/>
      <c r="J69" s="45"/>
      <c r="K69" s="45"/>
      <c r="L69" s="45"/>
      <c r="M69" s="45"/>
      <c r="N69" s="49"/>
    </row>
    <row r="70" spans="1:14">
      <c r="A70" s="50"/>
      <c r="B70" s="50"/>
      <c r="C70" s="50"/>
      <c r="D70" s="50"/>
      <c r="E70" s="50"/>
      <c r="F70" s="43"/>
      <c r="G70" s="45"/>
      <c r="H70" s="45"/>
      <c r="I70" s="45"/>
      <c r="J70" s="45"/>
      <c r="K70" s="45"/>
      <c r="L70" s="45"/>
      <c r="M70" s="45"/>
      <c r="N70" s="45"/>
    </row>
    <row r="71" spans="1:14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</row>
    <row r="72" ht="25.5" spans="1:14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</row>
    <row r="73" spans="1:14">
      <c r="A73" s="43"/>
      <c r="B73" s="43"/>
      <c r="C73" s="43"/>
      <c r="D73" s="43"/>
      <c r="E73" s="43"/>
      <c r="F73" s="44"/>
      <c r="G73" s="44"/>
      <c r="H73" s="44"/>
      <c r="I73" s="44"/>
      <c r="J73" s="44"/>
      <c r="K73" s="44"/>
      <c r="L73" s="44"/>
      <c r="M73" s="44"/>
      <c r="N73" s="44"/>
    </row>
    <row r="74" spans="1:14">
      <c r="A74" s="45"/>
      <c r="B74" s="45"/>
      <c r="C74" s="45"/>
      <c r="D74" s="45"/>
      <c r="E74" s="45"/>
      <c r="F74" s="46"/>
      <c r="G74" s="45"/>
      <c r="H74" s="45"/>
      <c r="I74" s="45"/>
      <c r="J74" s="45"/>
      <c r="K74" s="45"/>
      <c r="L74" s="45"/>
      <c r="M74" s="45"/>
      <c r="N74" s="49"/>
    </row>
    <row r="75" spans="1:14">
      <c r="A75" s="43"/>
      <c r="B75" s="43"/>
      <c r="C75" s="43"/>
      <c r="D75" s="43"/>
      <c r="E75" s="43"/>
      <c r="F75" s="44"/>
      <c r="G75" s="45"/>
      <c r="H75" s="45"/>
      <c r="I75" s="45"/>
      <c r="J75" s="45"/>
      <c r="K75" s="45"/>
      <c r="L75" s="45"/>
      <c r="M75" s="45"/>
      <c r="N75" s="49"/>
    </row>
    <row r="76" spans="1:14">
      <c r="A76" s="45"/>
      <c r="B76" s="45"/>
      <c r="C76" s="45"/>
      <c r="D76" s="45"/>
      <c r="E76" s="45"/>
      <c r="F76" s="46"/>
      <c r="G76" s="45"/>
      <c r="H76" s="45"/>
      <c r="I76" s="45"/>
      <c r="J76" s="45"/>
      <c r="K76" s="45"/>
      <c r="L76" s="45"/>
      <c r="M76" s="45"/>
      <c r="N76" s="49"/>
    </row>
    <row r="77" spans="1:14">
      <c r="A77" s="43"/>
      <c r="B77" s="43"/>
      <c r="C77" s="43"/>
      <c r="D77" s="43"/>
      <c r="E77" s="43"/>
      <c r="F77" s="44"/>
      <c r="G77" s="45"/>
      <c r="H77" s="45"/>
      <c r="I77" s="45"/>
      <c r="J77" s="45"/>
      <c r="K77" s="45"/>
      <c r="L77" s="45"/>
      <c r="M77" s="45"/>
      <c r="N77" s="49"/>
    </row>
    <row r="78" spans="1:14">
      <c r="A78" s="45"/>
      <c r="B78" s="45"/>
      <c r="C78" s="45"/>
      <c r="D78" s="45"/>
      <c r="E78" s="45"/>
      <c r="F78" s="46"/>
      <c r="G78" s="45"/>
      <c r="H78" s="45"/>
      <c r="I78" s="45"/>
      <c r="J78" s="45"/>
      <c r="K78" s="45"/>
      <c r="L78" s="45"/>
      <c r="M78" s="45"/>
      <c r="N78" s="49"/>
    </row>
    <row r="79" spans="1:14">
      <c r="A79" s="43"/>
      <c r="B79" s="43"/>
      <c r="C79" s="43"/>
      <c r="D79" s="43"/>
      <c r="E79" s="43"/>
      <c r="F79" s="44"/>
      <c r="G79" s="45"/>
      <c r="H79" s="45"/>
      <c r="I79" s="45"/>
      <c r="J79" s="45"/>
      <c r="K79" s="45"/>
      <c r="L79" s="45"/>
      <c r="M79" s="45"/>
      <c r="N79" s="49"/>
    </row>
    <row r="80" spans="1:14">
      <c r="A80" s="45"/>
      <c r="B80" s="45"/>
      <c r="C80" s="45"/>
      <c r="D80" s="45"/>
      <c r="E80" s="45"/>
      <c r="F80" s="46"/>
      <c r="G80" s="45"/>
      <c r="H80" s="45"/>
      <c r="I80" s="45"/>
      <c r="J80" s="45"/>
      <c r="K80" s="45"/>
      <c r="L80" s="45"/>
      <c r="M80" s="45"/>
      <c r="N80" s="49"/>
    </row>
    <row r="81" spans="1:14">
      <c r="A81" s="43"/>
      <c r="B81" s="43"/>
      <c r="C81" s="43"/>
      <c r="D81" s="43"/>
      <c r="E81" s="43"/>
      <c r="F81" s="44"/>
      <c r="G81" s="45"/>
      <c r="H81" s="45"/>
      <c r="I81" s="45"/>
      <c r="J81" s="45"/>
      <c r="K81" s="45"/>
      <c r="L81" s="45"/>
      <c r="M81" s="45"/>
      <c r="N81" s="49"/>
    </row>
    <row r="82" spans="1:14">
      <c r="A82" s="45"/>
      <c r="B82" s="45"/>
      <c r="C82" s="45"/>
      <c r="D82" s="45"/>
      <c r="E82" s="45"/>
      <c r="F82" s="46"/>
      <c r="G82" s="45"/>
      <c r="H82" s="45"/>
      <c r="I82" s="45"/>
      <c r="J82" s="45"/>
      <c r="K82" s="45"/>
      <c r="L82" s="45"/>
      <c r="M82" s="45"/>
      <c r="N82" s="49"/>
    </row>
    <row r="83" spans="1:14">
      <c r="A83" s="43"/>
      <c r="B83" s="43"/>
      <c r="C83" s="43"/>
      <c r="D83" s="43"/>
      <c r="E83" s="43"/>
      <c r="F83" s="44"/>
      <c r="G83" s="45"/>
      <c r="H83" s="45"/>
      <c r="I83" s="45"/>
      <c r="J83" s="45"/>
      <c r="K83" s="45"/>
      <c r="L83" s="45"/>
      <c r="M83" s="45"/>
      <c r="N83" s="49"/>
    </row>
    <row r="84" spans="1:14">
      <c r="A84" s="45"/>
      <c r="B84" s="45"/>
      <c r="C84" s="45"/>
      <c r="D84" s="45"/>
      <c r="E84" s="45"/>
      <c r="F84" s="46"/>
      <c r="G84" s="45"/>
      <c r="H84" s="45"/>
      <c r="I84" s="45"/>
      <c r="J84" s="45"/>
      <c r="K84" s="45"/>
      <c r="L84" s="45"/>
      <c r="M84" s="45"/>
      <c r="N84" s="49"/>
    </row>
    <row r="85" spans="1:14">
      <c r="A85" s="43"/>
      <c r="B85" s="43"/>
      <c r="C85" s="43"/>
      <c r="D85" s="43"/>
      <c r="E85" s="43"/>
      <c r="F85" s="44"/>
      <c r="G85" s="45"/>
      <c r="H85" s="45"/>
      <c r="I85" s="45"/>
      <c r="J85" s="45"/>
      <c r="K85" s="45"/>
      <c r="L85" s="45"/>
      <c r="M85" s="45"/>
      <c r="N85" s="49"/>
    </row>
    <row r="86" spans="1:14">
      <c r="A86" s="45"/>
      <c r="B86" s="45"/>
      <c r="C86" s="45"/>
      <c r="D86" s="45"/>
      <c r="E86" s="45"/>
      <c r="F86" s="46"/>
      <c r="G86" s="45"/>
      <c r="H86" s="45"/>
      <c r="I86" s="45"/>
      <c r="J86" s="45"/>
      <c r="K86" s="45"/>
      <c r="L86" s="45"/>
      <c r="M86" s="45"/>
      <c r="N86" s="49"/>
    </row>
    <row r="87" spans="1:14">
      <c r="A87" s="43"/>
      <c r="B87" s="43"/>
      <c r="C87" s="43"/>
      <c r="D87" s="43"/>
      <c r="E87" s="43"/>
      <c r="F87" s="44"/>
      <c r="G87" s="45"/>
      <c r="H87" s="45"/>
      <c r="I87" s="45"/>
      <c r="J87" s="45"/>
      <c r="K87" s="45"/>
      <c r="L87" s="45"/>
      <c r="M87" s="45"/>
      <c r="N87" s="49"/>
    </row>
    <row r="88" spans="1:14">
      <c r="A88" s="45"/>
      <c r="B88" s="45"/>
      <c r="C88" s="45"/>
      <c r="D88" s="45"/>
      <c r="E88" s="45"/>
      <c r="F88" s="46"/>
      <c r="G88" s="45"/>
      <c r="H88" s="45"/>
      <c r="I88" s="45"/>
      <c r="J88" s="45"/>
      <c r="K88" s="45"/>
      <c r="L88" s="45"/>
      <c r="M88" s="45"/>
      <c r="N88" s="49"/>
    </row>
    <row r="89" spans="1:14">
      <c r="A89" s="43"/>
      <c r="B89" s="43"/>
      <c r="C89" s="43"/>
      <c r="D89" s="43"/>
      <c r="E89" s="43"/>
      <c r="F89" s="44"/>
      <c r="G89" s="45"/>
      <c r="H89" s="45"/>
      <c r="I89" s="45"/>
      <c r="J89" s="45"/>
      <c r="K89" s="45"/>
      <c r="L89" s="45"/>
      <c r="M89" s="45"/>
      <c r="N89" s="49"/>
    </row>
    <row r="90" spans="1:14">
      <c r="A90" s="45"/>
      <c r="B90" s="45"/>
      <c r="C90" s="45"/>
      <c r="D90" s="45"/>
      <c r="E90" s="45"/>
      <c r="F90" s="46"/>
      <c r="G90" s="45"/>
      <c r="H90" s="45"/>
      <c r="I90" s="45"/>
      <c r="J90" s="45"/>
      <c r="K90" s="45"/>
      <c r="L90" s="45"/>
      <c r="M90" s="45"/>
      <c r="N90" s="49"/>
    </row>
    <row r="91" spans="1:14">
      <c r="A91" s="43"/>
      <c r="B91" s="43"/>
      <c r="C91" s="43"/>
      <c r="D91" s="43"/>
      <c r="E91" s="43"/>
      <c r="F91" s="44"/>
      <c r="G91" s="45"/>
      <c r="H91" s="45"/>
      <c r="I91" s="45"/>
      <c r="J91" s="45"/>
      <c r="K91" s="45"/>
      <c r="L91" s="45"/>
      <c r="M91" s="45"/>
      <c r="N91" s="49"/>
    </row>
    <row r="92" spans="1:14">
      <c r="A92" s="45"/>
      <c r="B92" s="45"/>
      <c r="C92" s="45"/>
      <c r="D92" s="45"/>
      <c r="E92" s="45"/>
      <c r="F92" s="46"/>
      <c r="G92" s="45"/>
      <c r="H92" s="45"/>
      <c r="I92" s="45"/>
      <c r="J92" s="45"/>
      <c r="K92" s="45"/>
      <c r="L92" s="45"/>
      <c r="M92" s="45"/>
      <c r="N92" s="49"/>
    </row>
    <row r="93" spans="1:14">
      <c r="A93" s="43"/>
      <c r="B93" s="43"/>
      <c r="C93" s="43"/>
      <c r="D93" s="43"/>
      <c r="E93" s="43"/>
      <c r="F93" s="44"/>
      <c r="G93" s="45"/>
      <c r="H93" s="45"/>
      <c r="I93" s="45"/>
      <c r="J93" s="45"/>
      <c r="K93" s="45"/>
      <c r="L93" s="45"/>
      <c r="M93" s="45"/>
      <c r="N93" s="49"/>
    </row>
    <row r="94" spans="1:14">
      <c r="A94" s="45"/>
      <c r="B94" s="45"/>
      <c r="C94" s="45"/>
      <c r="D94" s="45"/>
      <c r="E94" s="45"/>
      <c r="F94" s="46"/>
      <c r="G94" s="45"/>
      <c r="H94" s="45"/>
      <c r="I94" s="45"/>
      <c r="J94" s="45"/>
      <c r="K94" s="45"/>
      <c r="L94" s="45"/>
      <c r="M94" s="45"/>
      <c r="N94" s="49"/>
    </row>
    <row r="95" spans="1:14">
      <c r="A95" s="50"/>
      <c r="B95" s="50"/>
      <c r="C95" s="50"/>
      <c r="D95" s="50"/>
      <c r="E95" s="50"/>
      <c r="F95" s="50"/>
      <c r="G95" s="45"/>
      <c r="H95" s="45"/>
      <c r="I95" s="45"/>
      <c r="J95" s="45"/>
      <c r="K95" s="45"/>
      <c r="L95" s="45"/>
      <c r="M95" s="45"/>
      <c r="N95" s="49"/>
    </row>
    <row r="96" spans="1:14">
      <c r="A96" s="50"/>
      <c r="B96" s="50"/>
      <c r="C96" s="50"/>
      <c r="D96" s="50"/>
      <c r="E96" s="50"/>
      <c r="F96" s="43"/>
      <c r="G96" s="45"/>
      <c r="H96" s="45"/>
      <c r="I96" s="45"/>
      <c r="J96" s="45"/>
      <c r="K96" s="45"/>
      <c r="L96" s="45"/>
      <c r="M96" s="45"/>
      <c r="N96" s="45"/>
    </row>
  </sheetData>
  <mergeCells count="76">
    <mergeCell ref="B1:F1"/>
    <mergeCell ref="A6:G6"/>
    <mergeCell ref="I6:L6"/>
    <mergeCell ref="I12:J12"/>
    <mergeCell ref="K12:L12"/>
    <mergeCell ref="A21:N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A72:N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I8:I11"/>
    <mergeCell ref="I13:J18"/>
    <mergeCell ref="K13:L18"/>
  </mergeCells>
  <conditionalFormatting sqref="A23">
    <cfRule type="expression" dxfId="0" priority="44">
      <formula>$C$17=1</formula>
    </cfRule>
    <cfRule type="expression" dxfId="0" priority="43">
      <formula>$C$17=2</formula>
    </cfRule>
    <cfRule type="expression" dxfId="0" priority="42">
      <formula>$C$17=3</formula>
    </cfRule>
    <cfRule type="expression" dxfId="0" priority="41">
      <formula>$C$17=4</formula>
    </cfRule>
    <cfRule type="expression" dxfId="0" priority="40">
      <formula>$C$17=5</formula>
    </cfRule>
    <cfRule type="expression" dxfId="0" priority="39">
      <formula>$C$17=6</formula>
    </cfRule>
    <cfRule type="expression" dxfId="0" priority="38">
      <formula>$C$17=7</formula>
    </cfRule>
    <cfRule type="expression" dxfId="0" priority="37">
      <formula>$C$17=8</formula>
    </cfRule>
    <cfRule type="expression" dxfId="0" priority="36">
      <formula>$C$17=9</formula>
    </cfRule>
    <cfRule type="expression" dxfId="0" priority="35">
      <formula>$C$17=10</formula>
    </cfRule>
    <cfRule type="expression" dxfId="0" priority="34">
      <formula>$C$17=11</formula>
    </cfRule>
  </conditionalFormatting>
  <conditionalFormatting sqref="B23">
    <cfRule type="expression" dxfId="0" priority="33">
      <formula>$C$17=1</formula>
    </cfRule>
    <cfRule type="expression" dxfId="0" priority="32">
      <formula>$C$17=2</formula>
    </cfRule>
    <cfRule type="expression" dxfId="0" priority="31">
      <formula>$C$17=3</formula>
    </cfRule>
    <cfRule type="expression" dxfId="0" priority="30">
      <formula>$C$17=4</formula>
    </cfRule>
    <cfRule type="expression" dxfId="0" priority="29">
      <formula>$C$17=5</formula>
    </cfRule>
    <cfRule type="expression" dxfId="0" priority="28">
      <formula>$C$17=6</formula>
    </cfRule>
    <cfRule type="expression" dxfId="0" priority="27">
      <formula>$C$17=7</formula>
    </cfRule>
    <cfRule type="expression" dxfId="0" priority="26">
      <formula>$C$17=8</formula>
    </cfRule>
    <cfRule type="expression" dxfId="0" priority="25">
      <formula>$C$17=9</formula>
    </cfRule>
    <cfRule type="expression" dxfId="0" priority="24">
      <formula>$C$17=10</formula>
    </cfRule>
    <cfRule type="expression" dxfId="0" priority="23">
      <formula>$C$17=11</formula>
    </cfRule>
  </conditionalFormatting>
  <conditionalFormatting sqref="F23">
    <cfRule type="expression" dxfId="0" priority="170">
      <formula>$C$3=1</formula>
    </cfRule>
  </conditionalFormatting>
  <conditionalFormatting sqref="H23:L23">
    <cfRule type="expression" priority="180">
      <formula>$B$3=1</formula>
    </cfRule>
  </conditionalFormatting>
  <conditionalFormatting sqref="A25">
    <cfRule type="expression" dxfId="0" priority="54">
      <formula>$C$17=2</formula>
    </cfRule>
    <cfRule type="expression" dxfId="0" priority="53">
      <formula>$C$17=3</formula>
    </cfRule>
    <cfRule type="expression" dxfId="0" priority="52">
      <formula>$C$17=4</formula>
    </cfRule>
    <cfRule type="expression" dxfId="0" priority="51">
      <formula>$C$17=5</formula>
    </cfRule>
    <cfRule type="expression" dxfId="0" priority="50">
      <formula>$C$17=6</formula>
    </cfRule>
    <cfRule type="expression" dxfId="0" priority="49">
      <formula>$C$17=7</formula>
    </cfRule>
    <cfRule type="expression" dxfId="0" priority="48">
      <formula>$C$17=8</formula>
    </cfRule>
    <cfRule type="expression" dxfId="0" priority="47">
      <formula>$C$17=9</formula>
    </cfRule>
    <cfRule type="expression" dxfId="0" priority="46">
      <formula>$C$17=10</formula>
    </cfRule>
    <cfRule type="expression" dxfId="0" priority="45">
      <formula>$C$17=11</formula>
    </cfRule>
  </conditionalFormatting>
  <conditionalFormatting sqref="B25">
    <cfRule type="expression" dxfId="0" priority="22">
      <formula>$C$17=1</formula>
    </cfRule>
    <cfRule type="expression" dxfId="0" priority="21">
      <formula>$C$17=2</formula>
    </cfRule>
    <cfRule type="expression" dxfId="0" priority="20">
      <formula>$C$17=3</formula>
    </cfRule>
    <cfRule type="expression" dxfId="0" priority="19">
      <formula>$C$17=4</formula>
    </cfRule>
    <cfRule type="expression" dxfId="0" priority="18">
      <formula>$C$17=5</formula>
    </cfRule>
    <cfRule type="expression" dxfId="0" priority="17">
      <formula>$C$17=6</formula>
    </cfRule>
    <cfRule type="expression" dxfId="0" priority="16">
      <formula>$C$17=7</formula>
    </cfRule>
    <cfRule type="expression" dxfId="0" priority="15">
      <formula>$C$17=8</formula>
    </cfRule>
    <cfRule type="expression" dxfId="0" priority="14">
      <formula>$C$17=9</formula>
    </cfRule>
    <cfRule type="expression" dxfId="0" priority="13">
      <formula>$C$17=10</formula>
    </cfRule>
    <cfRule type="expression" dxfId="0" priority="12">
      <formula>$C$17=11</formula>
    </cfRule>
  </conditionalFormatting>
  <conditionalFormatting sqref="B27">
    <cfRule type="expression" dxfId="0" priority="11">
      <formula>$C$17=1</formula>
    </cfRule>
    <cfRule type="expression" dxfId="0" priority="10">
      <formula>$C$17=2</formula>
    </cfRule>
    <cfRule type="expression" dxfId="0" priority="9">
      <formula>$C$17=3</formula>
    </cfRule>
    <cfRule type="expression" dxfId="0" priority="8">
      <formula>$C$17=4</formula>
    </cfRule>
    <cfRule type="expression" dxfId="0" priority="7">
      <formula>$C$17=5</formula>
    </cfRule>
    <cfRule type="expression" dxfId="0" priority="6">
      <formula>$C$17=6</formula>
    </cfRule>
    <cfRule type="expression" dxfId="0" priority="5">
      <formula>$C$17=7</formula>
    </cfRule>
    <cfRule type="expression" dxfId="0" priority="4">
      <formula>$C$17=8</formula>
    </cfRule>
    <cfRule type="expression" dxfId="0" priority="3">
      <formula>$C$17=9</formula>
    </cfRule>
    <cfRule type="expression" dxfId="0" priority="2">
      <formula>$C$17=10</formula>
    </cfRule>
    <cfRule type="expression" dxfId="0" priority="1">
      <formula>$C$17=11</formula>
    </cfRule>
  </conditionalFormatting>
  <conditionalFormatting sqref="A16:G16 A14:G14 A8:G8 A10:G10 A12:G12">
    <cfRule type="expression" dxfId="1" priority="175">
      <formula>$B$3=5</formula>
    </cfRule>
  </conditionalFormatting>
  <conditionalFormatting sqref="A8:G8 G23">
    <cfRule type="expression" dxfId="1" priority="179">
      <formula>$B$3=1</formula>
    </cfRule>
  </conditionalFormatting>
  <conditionalFormatting sqref="A10:G10 A8:G8 G23:H23">
    <cfRule type="expression" dxfId="1" priority="178">
      <formula>$B$3=2</formula>
    </cfRule>
  </conditionalFormatting>
  <conditionalFormatting sqref="A10:G10 A12:G12 A8:G8 G23:I23">
    <cfRule type="expression" dxfId="1" priority="177">
      <formula>$B$3=3</formula>
    </cfRule>
  </conditionalFormatting>
  <conditionalFormatting sqref="A12:G12 A14:G14 A8:G8 A10:G10 G23:J23">
    <cfRule type="expression" dxfId="1" priority="176">
      <formula>$B$3=4</formula>
    </cfRule>
  </conditionalFormatting>
  <conditionalFormatting sqref="A14:G14 A16:G16 A8:G8 A10:G10 G23:K23">
    <cfRule type="expression" dxfId="1" priority="174">
      <formula>$B$3=5</formula>
    </cfRule>
  </conditionalFormatting>
  <conditionalFormatting sqref="A14:G14 A18:G18 A16:G16 A8:G8 A10:G10 A12:G12 G23:L23">
    <cfRule type="expression" dxfId="1" priority="173">
      <formula>$B$3=6</formula>
    </cfRule>
  </conditionalFormatting>
  <conditionalFormatting sqref="A9:G18 H23:L44">
    <cfRule type="expression" dxfId="2" priority="102">
      <formula>$B$3=1</formula>
    </cfRule>
  </conditionalFormatting>
  <conditionalFormatting sqref="A11:G18 I23:L45">
    <cfRule type="expression" dxfId="3" priority="101">
      <formula>$B$3=2</formula>
    </cfRule>
  </conditionalFormatting>
  <conditionalFormatting sqref="A13:G18 J23:L45">
    <cfRule type="expression" dxfId="3" priority="100">
      <formula>$B$3=3</formula>
    </cfRule>
  </conditionalFormatting>
  <conditionalFormatting sqref="A15:G18 K23:L45">
    <cfRule type="expression" dxfId="3" priority="99">
      <formula>$B$3=4</formula>
    </cfRule>
  </conditionalFormatting>
  <conditionalFormatting sqref="A17:G18 L23:L45">
    <cfRule type="expression" dxfId="3" priority="98">
      <formula>$B$3=5</formula>
    </cfRule>
  </conditionalFormatting>
  <conditionalFormatting sqref="F23 F33 A33:B33 F35 A35:B35 F37 A37:B37 F39 A31:B31 F31 A29:B29 F29 A27 F27 F25 A39:B39">
    <cfRule type="expression" dxfId="0" priority="161">
      <formula>$C$3=9</formula>
    </cfRule>
  </conditionalFormatting>
  <conditionalFormatting sqref="F23 F31 A31:B31 F33 A33:B33 F35 A29:B29 F29 A27 F27 F25 A35:B35">
    <cfRule type="expression" dxfId="0" priority="164">
      <formula>$C$3=7</formula>
    </cfRule>
  </conditionalFormatting>
  <conditionalFormatting sqref="F23 F29 A29:B29 F31 A27 F27 F25 A31:B31">
    <cfRule type="expression" dxfId="0" priority="166">
      <formula>$C$3=5</formula>
    </cfRule>
  </conditionalFormatting>
  <conditionalFormatting sqref="F23 F27 F25 A27">
    <cfRule type="expression" dxfId="0" priority="168">
      <formula>$C$3=3</formula>
    </cfRule>
  </conditionalFormatting>
  <conditionalFormatting sqref="F23 F35 A35:B35 F37 A37:B37 F39 A39:B39 F41 A41:B41 F43 A33:B33 F33 A31:B31 F31 A29:B29 F29 A27 F27 F25 A43:B43">
    <cfRule type="expression" dxfId="0" priority="159">
      <formula>$C$3=11</formula>
    </cfRule>
  </conditionalFormatting>
  <conditionalFormatting sqref="F33 A33:B33 F35 A35:B35 F37 A37:B37 F39 A39:B39 F41 A41:B41 A31:B31 F31 A29:B29 F29 A27 F27 F25 F23">
    <cfRule type="expression" dxfId="0" priority="160">
      <formula>$C$3=10</formula>
    </cfRule>
  </conditionalFormatting>
  <conditionalFormatting sqref="F31 A31:B31 F33 A33:B33 F35 A35:B35 F37 A37:B37 A29:B29 F29 A27 F27 F25 F23">
    <cfRule type="expression" dxfId="0" priority="163">
      <formula>$C$3=8</formula>
    </cfRule>
  </conditionalFormatting>
  <conditionalFormatting sqref="F29 A29:B29 F31 A31:B31 F33 A33:B33 A27 F27 F25 F23">
    <cfRule type="expression" dxfId="0" priority="165">
      <formula>$C$3=6</formula>
    </cfRule>
  </conditionalFormatting>
  <conditionalFormatting sqref="F27 A27 F29 A29:B29 F25 F23">
    <cfRule type="expression" dxfId="0" priority="167">
      <formula>$C$3=4</formula>
    </cfRule>
  </conditionalFormatting>
  <conditionalFormatting sqref="F25 F23">
    <cfRule type="expression" dxfId="0" priority="169">
      <formula>$C$3=2</formula>
    </cfRule>
  </conditionalFormatting>
  <conditionalFormatting sqref="A24:L24 F25:L25 A26:L26 A27 F27:L27 A28:L44">
    <cfRule type="expression" dxfId="3" priority="97">
      <formula>$C$3=1</formula>
    </cfRule>
  </conditionalFormatting>
  <conditionalFormatting sqref="A26:L26 A27 F27:L27 A28:L44">
    <cfRule type="expression" dxfId="3" priority="96">
      <formula>$C$3=2</formula>
    </cfRule>
  </conditionalFormatting>
  <conditionalFormatting sqref="A28:L44">
    <cfRule type="expression" dxfId="3" priority="95">
      <formula>$C$3=3</formula>
    </cfRule>
  </conditionalFormatting>
  <conditionalFormatting sqref="A30:L44">
    <cfRule type="expression" dxfId="3" priority="94">
      <formula>$C$3=4</formula>
    </cfRule>
  </conditionalFormatting>
  <conditionalFormatting sqref="A32:L44">
    <cfRule type="expression" dxfId="3" priority="93">
      <formula>$C$3=5</formula>
    </cfRule>
  </conditionalFormatting>
  <conditionalFormatting sqref="A34:L44">
    <cfRule type="expression" dxfId="3" priority="92">
      <formula>$C$3=6</formula>
    </cfRule>
  </conditionalFormatting>
  <conditionalFormatting sqref="A36:L44">
    <cfRule type="expression" dxfId="3" priority="91">
      <formula>$C$3=7</formula>
    </cfRule>
  </conditionalFormatting>
  <conditionalFormatting sqref="A38:L44">
    <cfRule type="expression" dxfId="3" priority="90">
      <formula>$C$3=8</formula>
    </cfRule>
  </conditionalFormatting>
  <conditionalFormatting sqref="A40:L44">
    <cfRule type="expression" dxfId="3" priority="89">
      <formula>$C$3=9</formula>
    </cfRule>
  </conditionalFormatting>
  <conditionalFormatting sqref="A42:L44">
    <cfRule type="expression" dxfId="3" priority="88">
      <formula>$C$3=10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workbookViewId="0">
      <selection activeCell="B21" sqref="B21:E21"/>
    </sheetView>
  </sheetViews>
  <sheetFormatPr defaultColWidth="9" defaultRowHeight="13.5"/>
  <sheetData>
    <row r="1" ht="25.5" spans="1:12">
      <c r="A1" s="18" t="s">
        <v>63</v>
      </c>
      <c r="B1" s="18"/>
      <c r="C1" s="18"/>
      <c r="D1" s="18"/>
      <c r="E1" s="18"/>
      <c r="F1" s="18"/>
      <c r="G1" s="18"/>
      <c r="I1" s="26" t="s">
        <v>7</v>
      </c>
      <c r="J1" s="26"/>
      <c r="K1" s="26"/>
      <c r="L1" s="26"/>
    </row>
    <row r="2" spans="1:12">
      <c r="A2" s="19" t="s">
        <v>8</v>
      </c>
      <c r="B2" s="19" t="s">
        <v>9</v>
      </c>
      <c r="C2" s="19" t="s">
        <v>10</v>
      </c>
      <c r="D2" s="19" t="s">
        <v>11</v>
      </c>
      <c r="E2" s="19" t="s">
        <v>12</v>
      </c>
      <c r="F2" s="19" t="s">
        <v>13</v>
      </c>
      <c r="G2" s="20" t="s">
        <v>14</v>
      </c>
      <c r="I2" s="19" t="s">
        <v>15</v>
      </c>
      <c r="J2" s="19" t="s">
        <v>16</v>
      </c>
      <c r="K2" s="19" t="s">
        <v>17</v>
      </c>
      <c r="L2" s="19" t="s">
        <v>18</v>
      </c>
    </row>
    <row r="3" spans="1:12">
      <c r="A3" s="21" t="s">
        <v>64</v>
      </c>
      <c r="B3" s="21">
        <v>51</v>
      </c>
      <c r="C3" s="21">
        <v>41</v>
      </c>
      <c r="D3" s="21">
        <v>41</v>
      </c>
      <c r="E3" s="21">
        <v>7.8</v>
      </c>
      <c r="F3" s="22">
        <f t="shared" ref="F3:F7" si="0">B3*C3*D3/6000</f>
        <v>14.2885</v>
      </c>
      <c r="G3" s="23">
        <f t="shared" ref="G3:G7" si="1">MAX(E3,F3)</f>
        <v>14.2885</v>
      </c>
      <c r="I3" s="27">
        <v>19539.59</v>
      </c>
      <c r="J3" s="19" t="s">
        <v>19</v>
      </c>
      <c r="K3" s="19" t="s">
        <v>19</v>
      </c>
      <c r="L3" s="19" t="s">
        <v>19</v>
      </c>
    </row>
    <row r="4" spans="1:12">
      <c r="A4" s="19" t="s">
        <v>20</v>
      </c>
      <c r="B4" s="19" t="s">
        <v>9</v>
      </c>
      <c r="C4" s="19" t="s">
        <v>10</v>
      </c>
      <c r="D4" s="19" t="s">
        <v>11</v>
      </c>
      <c r="E4" s="19" t="s">
        <v>12</v>
      </c>
      <c r="F4" s="19" t="s">
        <v>13</v>
      </c>
      <c r="G4" s="23"/>
      <c r="I4" s="28"/>
      <c r="J4" s="21">
        <v>1596</v>
      </c>
      <c r="K4" s="21">
        <v>1404</v>
      </c>
      <c r="L4" s="21">
        <v>1260</v>
      </c>
    </row>
    <row r="5" spans="1:12">
      <c r="A5" s="21" t="s">
        <v>65</v>
      </c>
      <c r="B5" s="21">
        <v>58</v>
      </c>
      <c r="C5" s="21">
        <v>45.5</v>
      </c>
      <c r="D5" s="21">
        <v>57.5</v>
      </c>
      <c r="E5" s="21">
        <v>15.9</v>
      </c>
      <c r="F5" s="22">
        <f t="shared" si="0"/>
        <v>25.2904166666667</v>
      </c>
      <c r="G5" s="23">
        <f t="shared" si="1"/>
        <v>25.2904166666667</v>
      </c>
      <c r="I5" s="28"/>
      <c r="J5" s="19" t="s">
        <v>21</v>
      </c>
      <c r="K5" s="19" t="s">
        <v>21</v>
      </c>
      <c r="L5" s="19" t="s">
        <v>21</v>
      </c>
    </row>
    <row r="6" spans="1:12">
      <c r="A6" s="19" t="s">
        <v>22</v>
      </c>
      <c r="B6" s="19" t="s">
        <v>9</v>
      </c>
      <c r="C6" s="19" t="s">
        <v>10</v>
      </c>
      <c r="D6" s="19" t="s">
        <v>11</v>
      </c>
      <c r="E6" s="19" t="s">
        <v>12</v>
      </c>
      <c r="F6" s="19" t="s">
        <v>13</v>
      </c>
      <c r="G6" s="23"/>
      <c r="I6" s="29"/>
      <c r="J6" s="21">
        <v>28849.65</v>
      </c>
      <c r="K6" s="21">
        <v>29220.27</v>
      </c>
      <c r="L6" s="21">
        <v>29069.58</v>
      </c>
    </row>
    <row r="7" spans="1:12">
      <c r="A7" s="21" t="s">
        <v>26</v>
      </c>
      <c r="B7" s="21">
        <v>0</v>
      </c>
      <c r="C7" s="21">
        <v>0</v>
      </c>
      <c r="D7" s="21">
        <v>0</v>
      </c>
      <c r="E7" s="21">
        <v>0</v>
      </c>
      <c r="F7" s="22">
        <f t="shared" si="0"/>
        <v>0</v>
      </c>
      <c r="G7" s="23">
        <f t="shared" si="1"/>
        <v>0</v>
      </c>
      <c r="I7" s="19" t="s">
        <v>23</v>
      </c>
      <c r="J7" s="19"/>
      <c r="K7" s="19" t="s">
        <v>24</v>
      </c>
      <c r="L7" s="19"/>
    </row>
    <row r="8" spans="1:12">
      <c r="A8" s="19" t="s">
        <v>25</v>
      </c>
      <c r="B8" s="19" t="s">
        <v>9</v>
      </c>
      <c r="C8" s="19" t="s">
        <v>10</v>
      </c>
      <c r="D8" s="19" t="s">
        <v>11</v>
      </c>
      <c r="E8" s="19" t="s">
        <v>12</v>
      </c>
      <c r="F8" s="19" t="s">
        <v>13</v>
      </c>
      <c r="G8" s="23"/>
      <c r="I8" s="30" t="str">
        <f>IF(I3=MIN(I3,L6,K6,J6),"分仓",IF(J6=MIN(I3,L6,K6,J6),"美西仓",IF(K6=MIN(I3,L6,K6,J6),"美中仓",IF(L6=MIN(I3,L6,K6,J6),"美东仓",""))))</f>
        <v>分仓</v>
      </c>
      <c r="J8" s="31"/>
      <c r="K8" s="32">
        <f>MIN(I3,L6,K6,J6)</f>
        <v>19539.59</v>
      </c>
      <c r="L8" s="32"/>
    </row>
    <row r="9" spans="1:12">
      <c r="A9" s="21" t="s">
        <v>26</v>
      </c>
      <c r="B9" s="21">
        <v>0</v>
      </c>
      <c r="C9" s="21">
        <v>0</v>
      </c>
      <c r="D9" s="21">
        <v>0</v>
      </c>
      <c r="E9" s="21">
        <v>0</v>
      </c>
      <c r="F9" s="22">
        <f t="shared" ref="F9:F13" si="2">B9*C9*D9/6000</f>
        <v>0</v>
      </c>
      <c r="G9" s="23">
        <f t="shared" ref="G9:G13" si="3">MAX(E9,F9)</f>
        <v>0</v>
      </c>
      <c r="I9" s="33"/>
      <c r="J9" s="34"/>
      <c r="K9" s="32"/>
      <c r="L9" s="32"/>
    </row>
    <row r="10" spans="1:12">
      <c r="A10" s="19" t="s">
        <v>27</v>
      </c>
      <c r="B10" s="19" t="s">
        <v>9</v>
      </c>
      <c r="C10" s="19" t="s">
        <v>10</v>
      </c>
      <c r="D10" s="19" t="s">
        <v>11</v>
      </c>
      <c r="E10" s="19" t="s">
        <v>12</v>
      </c>
      <c r="F10" s="19" t="s">
        <v>13</v>
      </c>
      <c r="G10" s="23"/>
      <c r="I10" s="33"/>
      <c r="J10" s="34"/>
      <c r="K10" s="32"/>
      <c r="L10" s="32"/>
    </row>
    <row r="11" spans="1:12">
      <c r="A11" s="21" t="s">
        <v>26</v>
      </c>
      <c r="B11" s="21">
        <v>0</v>
      </c>
      <c r="C11" s="21">
        <v>0</v>
      </c>
      <c r="D11" s="21">
        <v>0</v>
      </c>
      <c r="E11" s="21">
        <v>0</v>
      </c>
      <c r="F11" s="22">
        <f t="shared" si="2"/>
        <v>0</v>
      </c>
      <c r="G11" s="23">
        <f t="shared" si="3"/>
        <v>0</v>
      </c>
      <c r="I11" s="33"/>
      <c r="J11" s="34"/>
      <c r="K11" s="32"/>
      <c r="L11" s="32"/>
    </row>
    <row r="12" spans="1:12">
      <c r="A12" s="19" t="s">
        <v>28</v>
      </c>
      <c r="B12" s="19" t="s">
        <v>9</v>
      </c>
      <c r="C12" s="19" t="s">
        <v>10</v>
      </c>
      <c r="D12" s="19" t="s">
        <v>11</v>
      </c>
      <c r="E12" s="19" t="s">
        <v>12</v>
      </c>
      <c r="F12" s="19" t="s">
        <v>13</v>
      </c>
      <c r="G12" s="23"/>
      <c r="I12" s="33"/>
      <c r="J12" s="34"/>
      <c r="K12" s="32"/>
      <c r="L12" s="32"/>
    </row>
    <row r="13" spans="1:12">
      <c r="A13" s="21" t="s">
        <v>26</v>
      </c>
      <c r="B13" s="21">
        <v>0</v>
      </c>
      <c r="C13" s="21">
        <v>0</v>
      </c>
      <c r="D13" s="21">
        <v>0</v>
      </c>
      <c r="E13" s="21">
        <v>0</v>
      </c>
      <c r="F13" s="22">
        <f t="shared" si="2"/>
        <v>0</v>
      </c>
      <c r="G13" s="23">
        <f t="shared" si="3"/>
        <v>0</v>
      </c>
      <c r="I13" s="35"/>
      <c r="J13" s="36"/>
      <c r="K13" s="32"/>
      <c r="L13" s="32"/>
    </row>
    <row r="15" ht="25.5" spans="2:6">
      <c r="B15" s="18" t="s">
        <v>66</v>
      </c>
      <c r="C15" s="18"/>
      <c r="D15" s="18"/>
      <c r="E15" s="18"/>
      <c r="F15" s="18"/>
    </row>
    <row r="16" spans="2:6">
      <c r="B16" s="19" t="s">
        <v>1</v>
      </c>
      <c r="C16" s="19" t="s">
        <v>2</v>
      </c>
      <c r="D16" s="24" t="s">
        <v>3</v>
      </c>
      <c r="E16" s="24" t="s">
        <v>4</v>
      </c>
      <c r="F16" s="24" t="s">
        <v>5</v>
      </c>
    </row>
    <row r="17" spans="2:6">
      <c r="B17" s="21">
        <v>2</v>
      </c>
      <c r="C17" s="21">
        <v>2</v>
      </c>
      <c r="D17" s="20">
        <v>10</v>
      </c>
      <c r="E17" s="20">
        <v>12</v>
      </c>
      <c r="F17" s="20">
        <v>13</v>
      </c>
    </row>
    <row r="19" ht="25.5" spans="1:14">
      <c r="A19" s="18" t="s">
        <v>29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>
      <c r="A20" s="19" t="s">
        <v>30</v>
      </c>
      <c r="B20" s="19" t="s">
        <v>31</v>
      </c>
      <c r="C20" s="19"/>
      <c r="D20" s="19"/>
      <c r="E20" s="19"/>
      <c r="F20" s="24" t="s">
        <v>32</v>
      </c>
      <c r="G20" s="24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38</v>
      </c>
      <c r="M20" s="24" t="s">
        <v>39</v>
      </c>
      <c r="N20" s="24" t="s">
        <v>40</v>
      </c>
    </row>
    <row r="21" spans="1:14">
      <c r="A21" s="21" t="s">
        <v>67</v>
      </c>
      <c r="B21" s="21" t="str">
        <f>VLOOKUP(A21,FBA仓库代码!A:B,2,0)</f>
        <v>65738-2779</v>
      </c>
      <c r="C21" s="21"/>
      <c r="D21" s="21"/>
      <c r="E21" s="21"/>
      <c r="F21" s="25" t="str">
        <f t="shared" ref="F21:F25" si="4">IF(OR(LEFT(B21,1)="8",LEFT(B21,1)="9"),"美西",IF(OR(LEFT(B21,1)="4",LEFT(B21,1)="5",LEFT(B21,1)="6",LEFT(B21,1)="7"),"美中",IF(OR(LEFT(B21,1)="0",LEFT(B21,1)="1",LEFT(B21,1)="2",LEFT(B21,1)="3"),"美东","")))</f>
        <v>美中</v>
      </c>
      <c r="G21" s="21">
        <v>0</v>
      </c>
      <c r="H21" s="21">
        <v>30</v>
      </c>
      <c r="I21" s="21">
        <v>0</v>
      </c>
      <c r="J21" s="21">
        <v>0</v>
      </c>
      <c r="K21" s="21">
        <v>0</v>
      </c>
      <c r="L21" s="21">
        <v>0</v>
      </c>
      <c r="M21" s="22">
        <f>G21*G3+H21*G5+G7*I21+J21*G9+K21*G11+L21*G13</f>
        <v>758.7125</v>
      </c>
      <c r="N21" s="37">
        <f>IF(F21="美西",D17*M21,IF(F21="美中",E17*M21,IF(F21="美东",F17*M21,"")))</f>
        <v>9104.55</v>
      </c>
    </row>
    <row r="22" spans="1:14">
      <c r="A22" s="19" t="s">
        <v>42</v>
      </c>
      <c r="B22" s="19" t="s">
        <v>31</v>
      </c>
      <c r="C22" s="19"/>
      <c r="D22" s="19"/>
      <c r="E22" s="19"/>
      <c r="F22" s="24" t="s">
        <v>32</v>
      </c>
      <c r="G22" s="21"/>
      <c r="H22" s="21"/>
      <c r="I22" s="21"/>
      <c r="J22" s="21"/>
      <c r="K22" s="21"/>
      <c r="L22" s="21"/>
      <c r="M22" s="22"/>
      <c r="N22" s="37" t="str">
        <f>IF(F22="美西",D18*M22,IF(F22="美中",E18*M22,IF(F22="美东",F18*M22,"")))</f>
        <v/>
      </c>
    </row>
    <row r="23" spans="1:14">
      <c r="A23" s="21" t="s">
        <v>68</v>
      </c>
      <c r="B23" s="21" t="str">
        <f>VLOOKUP(A23,FBA仓库代码!A:B,2,0)</f>
        <v>28214-8082</v>
      </c>
      <c r="C23" s="21"/>
      <c r="D23" s="21"/>
      <c r="E23" s="21"/>
      <c r="F23" s="25" t="str">
        <f t="shared" si="4"/>
        <v>美东</v>
      </c>
      <c r="G23" s="21">
        <v>60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2">
        <f>G23*G3+H23*G5+I23*G7+J23*G9+K23*G11+L23*G13</f>
        <v>857.31</v>
      </c>
      <c r="N23" s="37">
        <f>IF(F23="美西",M23*D17,IF(F23="美中",M23*E17,IF(F23="美东",M23*F17,"")))</f>
        <v>11145.03</v>
      </c>
    </row>
    <row r="24" spans="1:14">
      <c r="A24" s="19" t="s">
        <v>44</v>
      </c>
      <c r="B24" s="19" t="s">
        <v>31</v>
      </c>
      <c r="C24" s="19"/>
      <c r="D24" s="19"/>
      <c r="E24" s="19"/>
      <c r="F24" s="24" t="s">
        <v>32</v>
      </c>
      <c r="G24" s="21"/>
      <c r="H24" s="21"/>
      <c r="I24" s="21"/>
      <c r="J24" s="21"/>
      <c r="K24" s="21"/>
      <c r="L24" s="21"/>
      <c r="M24" s="22"/>
      <c r="N24" s="37"/>
    </row>
    <row r="25" spans="1:14">
      <c r="A25" s="21" t="s">
        <v>69</v>
      </c>
      <c r="B25" s="21">
        <v>77032</v>
      </c>
      <c r="C25" s="21"/>
      <c r="D25" s="21"/>
      <c r="E25" s="21"/>
      <c r="F25" s="25" t="str">
        <f t="shared" si="4"/>
        <v>美中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2">
        <f>G25*G3+H25*G5+I25*G7+J25*G9+K25*G11+L25*G13</f>
        <v>0</v>
      </c>
      <c r="N25" s="37">
        <f>IF(F25="美西",M25*D17,IF(F25="美中",M25*E17,IF(F25="美东",M25*F17,"")))</f>
        <v>0</v>
      </c>
    </row>
    <row r="26" spans="1:14">
      <c r="A26" s="19" t="s">
        <v>45</v>
      </c>
      <c r="B26" s="19" t="s">
        <v>31</v>
      </c>
      <c r="C26" s="19"/>
      <c r="D26" s="19"/>
      <c r="E26" s="19"/>
      <c r="F26" s="24" t="s">
        <v>32</v>
      </c>
      <c r="G26" s="21"/>
      <c r="H26" s="21"/>
      <c r="I26" s="21"/>
      <c r="J26" s="21"/>
      <c r="K26" s="21"/>
      <c r="L26" s="21"/>
      <c r="M26" s="22"/>
      <c r="N26" s="37"/>
    </row>
    <row r="27" spans="1:14">
      <c r="A27" s="21" t="s">
        <v>70</v>
      </c>
      <c r="B27" s="21">
        <v>99216</v>
      </c>
      <c r="C27" s="21"/>
      <c r="D27" s="21"/>
      <c r="E27" s="21"/>
      <c r="F27" s="25" t="str">
        <f t="shared" ref="F27:F31" si="5">IF(OR(LEFT(B27,1)="8",LEFT(B27,1)="9"),"美西",IF(OR(LEFT(B27,1)="4",LEFT(B27,1)="5",LEFT(B27,1)="6",LEFT(B27,1)="7"),"美中",IF(OR(LEFT(B27,1)="0",LEFT(B27,1)="1",LEFT(B27,1)="2",LEFT(B27,1)="3"),"美东","")))</f>
        <v>美西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2">
        <f>G27*G3+H27*G5+I27*G7+J27*G9+K27*G11+L27*G13</f>
        <v>0</v>
      </c>
      <c r="N27" s="37">
        <f>IF(F27="美西",M27*D17,IF(F27="美中",M27*E17,IF(F27="美东",M27*F17,"")))</f>
        <v>0</v>
      </c>
    </row>
    <row r="28" spans="1:14">
      <c r="A28" s="19" t="s">
        <v>48</v>
      </c>
      <c r="B28" s="19" t="s">
        <v>31</v>
      </c>
      <c r="C28" s="19"/>
      <c r="D28" s="19"/>
      <c r="E28" s="19"/>
      <c r="F28" s="24" t="s">
        <v>32</v>
      </c>
      <c r="G28" s="21"/>
      <c r="H28" s="21"/>
      <c r="I28" s="21"/>
      <c r="J28" s="21"/>
      <c r="K28" s="21"/>
      <c r="L28" s="21"/>
      <c r="M28" s="22"/>
      <c r="N28" s="37"/>
    </row>
    <row r="29" spans="1:14">
      <c r="A29" s="21" t="s">
        <v>71</v>
      </c>
      <c r="B29" s="21">
        <v>48317</v>
      </c>
      <c r="C29" s="21"/>
      <c r="D29" s="21"/>
      <c r="E29" s="21"/>
      <c r="F29" s="25" t="str">
        <f t="shared" si="5"/>
        <v>美中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2">
        <f>G29*G3+H29*G5+I29*G7+J29*G9+K29*G11+L29*G13</f>
        <v>0</v>
      </c>
      <c r="N29" s="37">
        <f>IF(F29="美西",M29*D17,IF(F29="美中",M29*E17,IF(F29="美东",M29*F17,"")))</f>
        <v>0</v>
      </c>
    </row>
    <row r="30" spans="1:14">
      <c r="A30" s="19" t="s">
        <v>50</v>
      </c>
      <c r="B30" s="19" t="s">
        <v>31</v>
      </c>
      <c r="C30" s="19"/>
      <c r="D30" s="19"/>
      <c r="E30" s="19"/>
      <c r="F30" s="24" t="s">
        <v>32</v>
      </c>
      <c r="G30" s="21"/>
      <c r="H30" s="21"/>
      <c r="I30" s="21"/>
      <c r="J30" s="21"/>
      <c r="K30" s="21"/>
      <c r="L30" s="21"/>
      <c r="M30" s="22"/>
      <c r="N30" s="37"/>
    </row>
    <row r="31" spans="1:14">
      <c r="A31" s="21" t="s">
        <v>51</v>
      </c>
      <c r="B31" s="21">
        <v>79108</v>
      </c>
      <c r="C31" s="21"/>
      <c r="D31" s="21"/>
      <c r="E31" s="21"/>
      <c r="F31" s="25" t="str">
        <f t="shared" si="5"/>
        <v>美中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2">
        <f>G31*G3+H31*G5+I31*G7+J31*G9+K31*G11+L31*G13</f>
        <v>0</v>
      </c>
      <c r="N31" s="37">
        <f>IF(F31="美西",M31*D17,IF(F31="美中",M31*E17,IF(F31="美东",M31*F17,"")))</f>
        <v>0</v>
      </c>
    </row>
    <row r="32" spans="1:14">
      <c r="A32" s="19" t="s">
        <v>52</v>
      </c>
      <c r="B32" s="19" t="s">
        <v>31</v>
      </c>
      <c r="C32" s="19"/>
      <c r="D32" s="19"/>
      <c r="E32" s="19"/>
      <c r="F32" s="24" t="s">
        <v>32</v>
      </c>
      <c r="G32" s="21"/>
      <c r="H32" s="21"/>
      <c r="I32" s="21"/>
      <c r="J32" s="21"/>
      <c r="K32" s="21"/>
      <c r="L32" s="21"/>
      <c r="M32" s="22"/>
      <c r="N32" s="37"/>
    </row>
    <row r="33" spans="1:14">
      <c r="A33" s="21" t="s">
        <v>53</v>
      </c>
      <c r="B33" s="21">
        <v>23321</v>
      </c>
      <c r="C33" s="21"/>
      <c r="D33" s="21"/>
      <c r="E33" s="21"/>
      <c r="F33" s="25" t="str">
        <f t="shared" ref="F33:F37" si="6">IF(OR(LEFT(B33,1)="8",LEFT(B33,1)="9"),"美西",IF(OR(LEFT(B33,1)="4",LEFT(B33,1)="5",LEFT(B33,1)="6",LEFT(B33,1)="7"),"美中",IF(OR(LEFT(B33,1)="0",LEFT(B33,1)="1",LEFT(B33,1)="2",LEFT(B33,1)="3"),"美东","")))</f>
        <v>美东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2">
        <f>G33*G3+H33*G5+I33*G7+J33*G9+K33*G11+L33*G13</f>
        <v>0</v>
      </c>
      <c r="N33" s="37">
        <f>IF(F33="美西",M33*D17,IF(F33="美中",M33*E17,IF(F33="美东",M33*F17,"")))</f>
        <v>0</v>
      </c>
    </row>
    <row r="34" spans="1:14">
      <c r="A34" s="19" t="s">
        <v>54</v>
      </c>
      <c r="B34" s="19" t="s">
        <v>31</v>
      </c>
      <c r="C34" s="19"/>
      <c r="D34" s="19"/>
      <c r="E34" s="19"/>
      <c r="F34" s="24" t="s">
        <v>32</v>
      </c>
      <c r="G34" s="21"/>
      <c r="H34" s="21"/>
      <c r="I34" s="21"/>
      <c r="J34" s="21"/>
      <c r="K34" s="21"/>
      <c r="L34" s="21"/>
      <c r="M34" s="22"/>
      <c r="N34" s="37"/>
    </row>
    <row r="35" spans="1:14">
      <c r="A35" s="21" t="s">
        <v>55</v>
      </c>
      <c r="B35" s="21">
        <v>37310</v>
      </c>
      <c r="C35" s="21"/>
      <c r="D35" s="21"/>
      <c r="E35" s="21"/>
      <c r="F35" s="25" t="str">
        <f t="shared" si="6"/>
        <v>美东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2">
        <f>G35*G3+H35*G5+I35*G7+J35*G9+K35*G11+L35*G13</f>
        <v>0</v>
      </c>
      <c r="N35" s="37">
        <f>IF(F35="美西",M35*D17,IF(F35="美中",M35*E17,IF(F35="美东",M35*F17,"")))</f>
        <v>0</v>
      </c>
    </row>
    <row r="36" spans="1:14">
      <c r="A36" s="19" t="s">
        <v>56</v>
      </c>
      <c r="B36" s="19" t="s">
        <v>31</v>
      </c>
      <c r="C36" s="19"/>
      <c r="D36" s="19"/>
      <c r="E36" s="19"/>
      <c r="F36" s="24" t="s">
        <v>32</v>
      </c>
      <c r="G36" s="21"/>
      <c r="H36" s="21"/>
      <c r="I36" s="21"/>
      <c r="J36" s="21"/>
      <c r="K36" s="21"/>
      <c r="L36" s="21"/>
      <c r="M36" s="22"/>
      <c r="N36" s="37"/>
    </row>
    <row r="37" spans="1:14">
      <c r="A37" s="21" t="s">
        <v>57</v>
      </c>
      <c r="B37" s="21">
        <v>12533</v>
      </c>
      <c r="C37" s="21"/>
      <c r="D37" s="21"/>
      <c r="E37" s="21"/>
      <c r="F37" s="25" t="str">
        <f t="shared" si="6"/>
        <v>美东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2">
        <f>G37*G3+H37*G5+I37*G7+J37*G9+K37*G11+L37*G13</f>
        <v>0</v>
      </c>
      <c r="N37" s="37">
        <f>IF(F37="美西",M37*D17,IF(F37="美中",M37*E17,IF(F37="美东",M37*F17,"")))</f>
        <v>0</v>
      </c>
    </row>
    <row r="38" spans="1:14">
      <c r="A38" s="19" t="s">
        <v>58</v>
      </c>
      <c r="B38" s="19" t="s">
        <v>31</v>
      </c>
      <c r="C38" s="19"/>
      <c r="D38" s="19"/>
      <c r="E38" s="19"/>
      <c r="F38" s="24" t="s">
        <v>32</v>
      </c>
      <c r="G38" s="21"/>
      <c r="H38" s="21"/>
      <c r="I38" s="21"/>
      <c r="J38" s="21"/>
      <c r="K38" s="21"/>
      <c r="L38" s="21"/>
      <c r="M38" s="22"/>
      <c r="N38" s="37"/>
    </row>
    <row r="39" spans="1:14">
      <c r="A39" s="21" t="s">
        <v>59</v>
      </c>
      <c r="B39" s="21">
        <v>75241</v>
      </c>
      <c r="C39" s="21"/>
      <c r="D39" s="21"/>
      <c r="E39" s="21"/>
      <c r="F39" s="25" t="str">
        <f>IF(OR(LEFT(B39,1)="8",LEFT(B39,1)="9"),"美西",IF(OR(LEFT(B39,1)="4",LEFT(B39,1)="5",LEFT(B39,1)="6",LEFT(B39,1)="7"),"美中",IF(OR(LEFT(B39,1)="0",LEFT(B39,1)="1",LEFT(B39,1)="2",LEFT(B39,1)="3"),"美东","")))</f>
        <v>美中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2">
        <f>G39*G3+H39*G5+I39*G7+J39*G9+K39*G11+L39*G13</f>
        <v>0</v>
      </c>
      <c r="N39" s="37">
        <f>IF(F39="美西",M39*D17,IF(F39="美中",M39*E17,IF(F39="美东",M39*F17,"")))</f>
        <v>0</v>
      </c>
    </row>
    <row r="40" spans="1:14">
      <c r="A40" s="19" t="s">
        <v>60</v>
      </c>
      <c r="B40" s="19" t="s">
        <v>31</v>
      </c>
      <c r="C40" s="19"/>
      <c r="D40" s="19"/>
      <c r="E40" s="19"/>
      <c r="F40" s="24" t="s">
        <v>32</v>
      </c>
      <c r="G40" s="21"/>
      <c r="H40" s="21"/>
      <c r="I40" s="21"/>
      <c r="J40" s="21"/>
      <c r="K40" s="21"/>
      <c r="L40" s="21"/>
      <c r="M40" s="22"/>
      <c r="N40" s="37"/>
    </row>
    <row r="41" spans="1:14">
      <c r="A41" s="21" t="s">
        <v>61</v>
      </c>
      <c r="B41" s="21">
        <v>11125</v>
      </c>
      <c r="C41" s="21"/>
      <c r="D41" s="21"/>
      <c r="E41" s="21"/>
      <c r="F41" s="25" t="str">
        <f>IF(OR(LEFT(B41,1)="8",LEFT(B41,1)="9"),"美西",IF(OR(LEFT(B41,1)="4",LEFT(B41,1)="5",LEFT(B41,1)="6",LEFT(B41,1)="7"),"美中",IF(OR(LEFT(B41,1)="0",LEFT(B41,1)="1",LEFT(B41,1)="2",LEFT(B41,1)="3"),"美东","")))</f>
        <v>美东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2">
        <f>G41*G3+H41*G5+I41*G7*J41*G9+K41*G11+L41*G13</f>
        <v>0</v>
      </c>
      <c r="N41" s="37">
        <f>IF(F41="美西",M41*D17,IF(F41="美中",M41*E17,IF(F41="美东",M41*F17,"")))</f>
        <v>0</v>
      </c>
    </row>
    <row r="42" spans="1:14">
      <c r="A42" s="20"/>
      <c r="B42" s="20"/>
      <c r="C42" s="20"/>
      <c r="D42" s="20"/>
      <c r="E42" s="20"/>
      <c r="F42" s="20"/>
      <c r="G42" s="21"/>
      <c r="H42" s="21"/>
      <c r="I42" s="21"/>
      <c r="J42" s="21"/>
      <c r="K42" s="21"/>
      <c r="L42" s="21"/>
      <c r="M42" s="22"/>
      <c r="N42" s="37" t="str">
        <f>IF(F42="美西",C40*M42,IF(F42="美中",D40*M42,IF(F42="美东",E40*M42,"")))</f>
        <v/>
      </c>
    </row>
    <row r="43" spans="1:14">
      <c r="A43" s="20"/>
      <c r="B43" s="20"/>
      <c r="C43" s="20"/>
      <c r="D43" s="20"/>
      <c r="E43" s="20"/>
      <c r="F43" s="19" t="s">
        <v>62</v>
      </c>
      <c r="G43" s="21">
        <f t="shared" ref="G43:N43" si="7">SUM(G21:G41)</f>
        <v>60</v>
      </c>
      <c r="H43" s="21">
        <f t="shared" si="7"/>
        <v>30</v>
      </c>
      <c r="I43" s="21">
        <f t="shared" si="7"/>
        <v>0</v>
      </c>
      <c r="J43" s="21">
        <f t="shared" si="7"/>
        <v>0</v>
      </c>
      <c r="K43" s="21">
        <f t="shared" si="7"/>
        <v>0</v>
      </c>
      <c r="L43" s="21">
        <f t="shared" si="7"/>
        <v>0</v>
      </c>
      <c r="M43" s="22">
        <f t="shared" si="7"/>
        <v>1616.0225</v>
      </c>
      <c r="N43" s="22">
        <f t="shared" si="7"/>
        <v>20249.58</v>
      </c>
    </row>
  </sheetData>
  <mergeCells count="31">
    <mergeCell ref="A1:G1"/>
    <mergeCell ref="I1:L1"/>
    <mergeCell ref="I7:J7"/>
    <mergeCell ref="K7:L7"/>
    <mergeCell ref="B15:F15"/>
    <mergeCell ref="A19:N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I3:I6"/>
    <mergeCell ref="I8:J13"/>
    <mergeCell ref="K8:L13"/>
  </mergeCells>
  <conditionalFormatting sqref="H21:L21">
    <cfRule type="expression" priority="19">
      <formula>$B$17=1</formula>
    </cfRule>
  </conditionalFormatting>
  <conditionalFormatting sqref="A3:G3 G21">
    <cfRule type="expression" dxfId="1" priority="18">
      <formula>$B$17=1</formula>
    </cfRule>
  </conditionalFormatting>
  <conditionalFormatting sqref="A5:G5 A3:G3 G21:H21">
    <cfRule type="expression" dxfId="1" priority="17">
      <formula>$B$17=2</formula>
    </cfRule>
  </conditionalFormatting>
  <conditionalFormatting sqref="A5:G5 A7:G7 A3:G3 G21:I21">
    <cfRule type="expression" dxfId="1" priority="16">
      <formula>$B$17=3</formula>
    </cfRule>
  </conditionalFormatting>
  <conditionalFormatting sqref="A7:G7 A9:G9 A3:G3 A5:G5 G21:J21">
    <cfRule type="expression" dxfId="1" priority="15">
      <formula>$B$17=4</formula>
    </cfRule>
  </conditionalFormatting>
  <conditionalFormatting sqref="A11:G11 A9:G9 A3:G3 A5:G5 A7:G7">
    <cfRule type="expression" dxfId="1" priority="14">
      <formula>$B$17=5</formula>
    </cfRule>
  </conditionalFormatting>
  <conditionalFormatting sqref="A9:G9 A11:G11 A3:G3 A5:G5 G21:K21">
    <cfRule type="expression" dxfId="1" priority="13">
      <formula>$B$17=5</formula>
    </cfRule>
  </conditionalFormatting>
  <conditionalFormatting sqref="A9:G9 A13:G13 A11:G11 A3:G3 A5:G5 A7:G7 G21:L21">
    <cfRule type="expression" dxfId="1" priority="12">
      <formula>$B$17=6</formula>
    </cfRule>
  </conditionalFormatting>
  <conditionalFormatting sqref="F21 A21:B21">
    <cfRule type="expression" dxfId="0" priority="11">
      <formula>$C$17=1</formula>
    </cfRule>
  </conditionalFormatting>
  <conditionalFormatting sqref="F23 A23:B23 A21:B21 F21">
    <cfRule type="expression" dxfId="0" priority="10">
      <formula>$C$17=2</formula>
    </cfRule>
  </conditionalFormatting>
  <conditionalFormatting sqref="F21 A21:B21 F25 A23:B23 F23 A25:B25">
    <cfRule type="expression" dxfId="0" priority="9">
      <formula>$C$17=3</formula>
    </cfRule>
  </conditionalFormatting>
  <conditionalFormatting sqref="F25 A25:B25 F27 A27:B27 A23:B23 F23 A21:B21 F21">
    <cfRule type="expression" dxfId="0" priority="8">
      <formula>$C$17=4</formula>
    </cfRule>
  </conditionalFormatting>
  <conditionalFormatting sqref="F21 A21:B21 F27 A27:B27 F29 A25:B25 F25 A23:B23 F23 A29:B29">
    <cfRule type="expression" dxfId="0" priority="7">
      <formula>$C$17=5</formula>
    </cfRule>
  </conditionalFormatting>
  <conditionalFormatting sqref="F27 A27:B27 F29 A29:B29 F31 A31:B31 A25:B25 F25 A23:B23 F23 A21:B21 F21">
    <cfRule type="expression" dxfId="0" priority="6">
      <formula>$C$17=6</formula>
    </cfRule>
  </conditionalFormatting>
  <conditionalFormatting sqref="F21 A21:B21 F29 A29:B29 F31 A31:B31 F33 A27:B27 F27 A25:B25 F25 A23:B23 F23 A33:B33">
    <cfRule type="expression" dxfId="0" priority="5">
      <formula>$C$17=7</formula>
    </cfRule>
  </conditionalFormatting>
  <conditionalFormatting sqref="F29 A29:B29 F31 A31:B31 F33 A33:B33 F35 A35:B35 A27:B27 F27 A25:B25 F25 A23:B23 F23 A21:B21 F21">
    <cfRule type="expression" dxfId="0" priority="4">
      <formula>$C$17=8</formula>
    </cfRule>
  </conditionalFormatting>
  <conditionalFormatting sqref="F21 A21:B21 F31 A31:B31 F33 A33:B33 F35 A35:B35 F37 A29:B29 F29 A27:B27 F27 A25:B25 F25 A23:B23 F23 A37:B37">
    <cfRule type="expression" dxfId="0" priority="3">
      <formula>$C$17=9</formula>
    </cfRule>
  </conditionalFormatting>
  <conditionalFormatting sqref="F31 A31:B31 F33 A33:B33 F35 A35:B35 F37 A37:B37 F39 A39:B39 A29:B29 F29 A27:B27 F27 A25:B25 F25 A23:B23 F23 A21:B21 F21">
    <cfRule type="expression" dxfId="0" priority="2">
      <formula>$C$17=10</formula>
    </cfRule>
  </conditionalFormatting>
  <conditionalFormatting sqref="F21 A21:B21 F33 A33:B33 F35 A35:B35 F37 A37:B37 F39 A39:B39 F41 A31:B31 F31 A29:B29 F29 A27:B27 F27 A25:B25 F25 A23:B23 F23 A41:B41">
    <cfRule type="expression" dxfId="0" priority="1">
      <formula>$C$17=11</formula>
    </cfRule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4"/>
  <sheetViews>
    <sheetView workbookViewId="0">
      <selection activeCell="C1" sqref="C$1:N$1048576"/>
    </sheetView>
  </sheetViews>
  <sheetFormatPr defaultColWidth="9" defaultRowHeight="16.5" outlineLevelCol="1"/>
  <cols>
    <col min="1" max="1" width="14" style="1" customWidth="1"/>
    <col min="2" max="2" width="11.5" style="2" customWidth="1"/>
  </cols>
  <sheetData>
    <row r="1" ht="18" spans="1:2">
      <c r="A1" s="3" t="s">
        <v>72</v>
      </c>
      <c r="B1" s="4" t="s">
        <v>73</v>
      </c>
    </row>
    <row r="2" spans="1:2">
      <c r="A2" s="5" t="s">
        <v>74</v>
      </c>
      <c r="B2" s="5" t="s">
        <v>75</v>
      </c>
    </row>
    <row r="3" spans="1:2">
      <c r="A3" s="5" t="s">
        <v>76</v>
      </c>
      <c r="B3" s="5" t="s">
        <v>77</v>
      </c>
    </row>
    <row r="4" spans="1:2">
      <c r="A4" s="5" t="s">
        <v>78</v>
      </c>
      <c r="B4" s="5" t="s">
        <v>79</v>
      </c>
    </row>
    <row r="5" spans="1:2">
      <c r="A5" s="5" t="s">
        <v>80</v>
      </c>
      <c r="B5" s="5" t="s">
        <v>81</v>
      </c>
    </row>
    <row r="6" spans="1:2">
      <c r="A6" s="5" t="s">
        <v>82</v>
      </c>
      <c r="B6" s="5" t="s">
        <v>83</v>
      </c>
    </row>
    <row r="7" spans="1:2">
      <c r="A7" s="5" t="s">
        <v>84</v>
      </c>
      <c r="B7" s="5" t="s">
        <v>85</v>
      </c>
    </row>
    <row r="8" spans="1:2">
      <c r="A8" s="5" t="s">
        <v>86</v>
      </c>
      <c r="B8" s="5" t="s">
        <v>87</v>
      </c>
    </row>
    <row r="9" spans="1:2">
      <c r="A9" s="5" t="s">
        <v>88</v>
      </c>
      <c r="B9" s="5" t="s">
        <v>89</v>
      </c>
    </row>
    <row r="10" spans="1:2">
      <c r="A10" s="5" t="s">
        <v>90</v>
      </c>
      <c r="B10" s="5" t="s">
        <v>91</v>
      </c>
    </row>
    <row r="11" spans="1:2">
      <c r="A11" s="5" t="s">
        <v>92</v>
      </c>
      <c r="B11" s="5" t="s">
        <v>93</v>
      </c>
    </row>
    <row r="12" spans="1:2">
      <c r="A12" s="5" t="s">
        <v>94</v>
      </c>
      <c r="B12" s="5" t="s">
        <v>95</v>
      </c>
    </row>
    <row r="13" spans="1:2">
      <c r="A13" s="5" t="s">
        <v>55</v>
      </c>
      <c r="B13" s="5" t="s">
        <v>96</v>
      </c>
    </row>
    <row r="14" spans="1:2">
      <c r="A14" s="5" t="s">
        <v>97</v>
      </c>
      <c r="B14" s="5" t="s">
        <v>98</v>
      </c>
    </row>
    <row r="15" spans="1:2">
      <c r="A15" s="5" t="s">
        <v>99</v>
      </c>
      <c r="B15" s="5" t="s">
        <v>100</v>
      </c>
    </row>
    <row r="16" spans="1:2">
      <c r="A16" s="5" t="s">
        <v>101</v>
      </c>
      <c r="B16" s="5" t="s">
        <v>102</v>
      </c>
    </row>
    <row r="17" spans="1:2">
      <c r="A17" s="5" t="s">
        <v>103</v>
      </c>
      <c r="B17" s="5" t="s">
        <v>104</v>
      </c>
    </row>
    <row r="18" spans="1:2">
      <c r="A18" s="5" t="s">
        <v>105</v>
      </c>
      <c r="B18" s="5" t="s">
        <v>106</v>
      </c>
    </row>
    <row r="19" spans="1:2">
      <c r="A19" s="5" t="s">
        <v>107</v>
      </c>
      <c r="B19" s="5" t="s">
        <v>108</v>
      </c>
    </row>
    <row r="20" spans="1:2">
      <c r="A20" s="5" t="s">
        <v>109</v>
      </c>
      <c r="B20" s="5" t="s">
        <v>110</v>
      </c>
    </row>
    <row r="21" spans="1:2">
      <c r="A21" s="5" t="s">
        <v>111</v>
      </c>
      <c r="B21" s="5" t="s">
        <v>112</v>
      </c>
    </row>
    <row r="22" spans="1:2">
      <c r="A22" s="5" t="s">
        <v>113</v>
      </c>
      <c r="B22" s="5" t="s">
        <v>114</v>
      </c>
    </row>
    <row r="23" spans="1:2">
      <c r="A23" s="5" t="s">
        <v>115</v>
      </c>
      <c r="B23" s="5" t="s">
        <v>116</v>
      </c>
    </row>
    <row r="24" spans="1:2">
      <c r="A24" s="5" t="s">
        <v>117</v>
      </c>
      <c r="B24" s="5" t="s">
        <v>118</v>
      </c>
    </row>
    <row r="25" spans="1:2">
      <c r="A25" s="5" t="s">
        <v>119</v>
      </c>
      <c r="B25" s="5" t="s">
        <v>120</v>
      </c>
    </row>
    <row r="26" spans="1:2">
      <c r="A26" s="5" t="s">
        <v>121</v>
      </c>
      <c r="B26" s="5" t="s">
        <v>122</v>
      </c>
    </row>
    <row r="27" spans="1:2">
      <c r="A27" s="5" t="s">
        <v>123</v>
      </c>
      <c r="B27" s="5" t="s">
        <v>124</v>
      </c>
    </row>
    <row r="28" spans="1:2">
      <c r="A28" s="5" t="s">
        <v>125</v>
      </c>
      <c r="B28" s="5" t="s">
        <v>126</v>
      </c>
    </row>
    <row r="29" spans="1:2">
      <c r="A29" s="5" t="s">
        <v>127</v>
      </c>
      <c r="B29" s="5" t="s">
        <v>128</v>
      </c>
    </row>
    <row r="30" spans="1:2">
      <c r="A30" s="5" t="s">
        <v>129</v>
      </c>
      <c r="B30" s="5" t="s">
        <v>130</v>
      </c>
    </row>
    <row r="31" spans="1:2">
      <c r="A31" s="5" t="s">
        <v>131</v>
      </c>
      <c r="B31" s="5" t="s">
        <v>132</v>
      </c>
    </row>
    <row r="32" spans="1:2">
      <c r="A32" s="5" t="s">
        <v>133</v>
      </c>
      <c r="B32" s="5" t="s">
        <v>134</v>
      </c>
    </row>
    <row r="33" spans="1:2">
      <c r="A33" s="5" t="s">
        <v>135</v>
      </c>
      <c r="B33" s="5" t="s">
        <v>136</v>
      </c>
    </row>
    <row r="34" spans="1:2">
      <c r="A34" s="5" t="s">
        <v>137</v>
      </c>
      <c r="B34" s="5" t="s">
        <v>138</v>
      </c>
    </row>
    <row r="35" spans="1:2">
      <c r="A35" s="5" t="s">
        <v>139</v>
      </c>
      <c r="B35" s="5" t="s">
        <v>140</v>
      </c>
    </row>
    <row r="36" spans="1:2">
      <c r="A36" s="5" t="s">
        <v>141</v>
      </c>
      <c r="B36" s="5" t="s">
        <v>142</v>
      </c>
    </row>
    <row r="37" spans="1:2">
      <c r="A37" s="5" t="s">
        <v>143</v>
      </c>
      <c r="B37" s="5" t="s">
        <v>144</v>
      </c>
    </row>
    <row r="38" spans="1:2">
      <c r="A38" s="5" t="s">
        <v>145</v>
      </c>
      <c r="B38" s="5" t="s">
        <v>146</v>
      </c>
    </row>
    <row r="39" spans="1:2">
      <c r="A39" s="5" t="s">
        <v>147</v>
      </c>
      <c r="B39" s="5" t="s">
        <v>148</v>
      </c>
    </row>
    <row r="40" spans="1:2">
      <c r="A40" s="5" t="s">
        <v>149</v>
      </c>
      <c r="B40" s="5" t="s">
        <v>150</v>
      </c>
    </row>
    <row r="41" spans="1:2">
      <c r="A41" s="5" t="s">
        <v>151</v>
      </c>
      <c r="B41" s="5" t="s">
        <v>152</v>
      </c>
    </row>
    <row r="42" spans="1:2">
      <c r="A42" s="5" t="s">
        <v>153</v>
      </c>
      <c r="B42" s="5" t="s">
        <v>154</v>
      </c>
    </row>
    <row r="43" spans="1:2">
      <c r="A43" s="5" t="s">
        <v>155</v>
      </c>
      <c r="B43" s="5" t="s">
        <v>156</v>
      </c>
    </row>
    <row r="44" spans="1:2">
      <c r="A44" s="5" t="s">
        <v>157</v>
      </c>
      <c r="B44" s="5" t="s">
        <v>158</v>
      </c>
    </row>
    <row r="45" spans="1:2">
      <c r="A45" s="5" t="s">
        <v>159</v>
      </c>
      <c r="B45" s="5" t="s">
        <v>160</v>
      </c>
    </row>
    <row r="46" spans="1:2">
      <c r="A46" s="5" t="s">
        <v>161</v>
      </c>
      <c r="B46" s="5" t="s">
        <v>162</v>
      </c>
    </row>
    <row r="47" spans="1:2">
      <c r="A47" s="5" t="s">
        <v>163</v>
      </c>
      <c r="B47" s="5" t="s">
        <v>164</v>
      </c>
    </row>
    <row r="48" spans="1:2">
      <c r="A48" s="5" t="s">
        <v>165</v>
      </c>
      <c r="B48" s="5" t="s">
        <v>166</v>
      </c>
    </row>
    <row r="49" spans="1:2">
      <c r="A49" s="5" t="s">
        <v>167</v>
      </c>
      <c r="B49" s="5" t="s">
        <v>168</v>
      </c>
    </row>
    <row r="50" spans="1:2">
      <c r="A50" s="5" t="s">
        <v>169</v>
      </c>
      <c r="B50" s="5" t="s">
        <v>170</v>
      </c>
    </row>
    <row r="51" spans="1:2">
      <c r="A51" s="5" t="s">
        <v>171</v>
      </c>
      <c r="B51" s="5" t="s">
        <v>172</v>
      </c>
    </row>
    <row r="52" spans="1:2">
      <c r="A52" s="5" t="s">
        <v>173</v>
      </c>
      <c r="B52" s="5" t="s">
        <v>174</v>
      </c>
    </row>
    <row r="53" spans="1:2">
      <c r="A53" s="5" t="s">
        <v>175</v>
      </c>
      <c r="B53" s="5" t="s">
        <v>176</v>
      </c>
    </row>
    <row r="54" spans="1:2">
      <c r="A54" s="5" t="s">
        <v>177</v>
      </c>
      <c r="B54" s="5" t="s">
        <v>178</v>
      </c>
    </row>
    <row r="55" spans="1:2">
      <c r="A55" s="5" t="s">
        <v>179</v>
      </c>
      <c r="B55" s="5" t="s">
        <v>180</v>
      </c>
    </row>
    <row r="56" spans="1:2">
      <c r="A56" s="5" t="s">
        <v>181</v>
      </c>
      <c r="B56" s="5" t="s">
        <v>182</v>
      </c>
    </row>
    <row r="57" spans="1:2">
      <c r="A57" s="5" t="s">
        <v>183</v>
      </c>
      <c r="B57" s="5" t="s">
        <v>184</v>
      </c>
    </row>
    <row r="58" spans="1:2">
      <c r="A58" s="5" t="s">
        <v>185</v>
      </c>
      <c r="B58" s="5" t="s">
        <v>186</v>
      </c>
    </row>
    <row r="59" spans="1:2">
      <c r="A59" s="5" t="s">
        <v>187</v>
      </c>
      <c r="B59" s="5" t="s">
        <v>188</v>
      </c>
    </row>
    <row r="60" spans="1:2">
      <c r="A60" s="5" t="s">
        <v>189</v>
      </c>
      <c r="B60" s="5" t="s">
        <v>190</v>
      </c>
    </row>
    <row r="61" spans="1:2">
      <c r="A61" s="5" t="s">
        <v>191</v>
      </c>
      <c r="B61" s="5" t="s">
        <v>192</v>
      </c>
    </row>
    <row r="62" spans="1:2">
      <c r="A62" s="5" t="s">
        <v>193</v>
      </c>
      <c r="B62" s="5" t="s">
        <v>194</v>
      </c>
    </row>
    <row r="63" spans="1:2">
      <c r="A63" s="5" t="s">
        <v>195</v>
      </c>
      <c r="B63" s="5" t="s">
        <v>196</v>
      </c>
    </row>
    <row r="64" spans="1:2">
      <c r="A64" s="5" t="s">
        <v>197</v>
      </c>
      <c r="B64" s="5" t="s">
        <v>198</v>
      </c>
    </row>
    <row r="65" spans="1:2">
      <c r="A65" s="5" t="s">
        <v>199</v>
      </c>
      <c r="B65" s="5" t="s">
        <v>200</v>
      </c>
    </row>
    <row r="66" spans="1:2">
      <c r="A66" s="5" t="s">
        <v>201</v>
      </c>
      <c r="B66" s="5" t="s">
        <v>202</v>
      </c>
    </row>
    <row r="67" spans="1:2">
      <c r="A67" s="5" t="s">
        <v>203</v>
      </c>
      <c r="B67" s="5" t="s">
        <v>204</v>
      </c>
    </row>
    <row r="68" spans="1:2">
      <c r="A68" s="5" t="s">
        <v>205</v>
      </c>
      <c r="B68" s="5" t="s">
        <v>206</v>
      </c>
    </row>
    <row r="69" spans="1:2">
      <c r="A69" s="5" t="s">
        <v>207</v>
      </c>
      <c r="B69" s="5" t="s">
        <v>208</v>
      </c>
    </row>
    <row r="70" spans="1:2">
      <c r="A70" s="5" t="s">
        <v>209</v>
      </c>
      <c r="B70" s="5" t="s">
        <v>210</v>
      </c>
    </row>
    <row r="71" spans="1:2">
      <c r="A71" s="5" t="s">
        <v>211</v>
      </c>
      <c r="B71" s="5" t="s">
        <v>212</v>
      </c>
    </row>
    <row r="72" spans="1:2">
      <c r="A72" s="5" t="s">
        <v>213</v>
      </c>
      <c r="B72" s="5" t="s">
        <v>214</v>
      </c>
    </row>
    <row r="73" spans="1:2">
      <c r="A73" s="5" t="s">
        <v>71</v>
      </c>
      <c r="B73" s="5" t="s">
        <v>215</v>
      </c>
    </row>
    <row r="74" spans="1:2">
      <c r="A74" s="5" t="s">
        <v>216</v>
      </c>
      <c r="B74" s="5" t="s">
        <v>217</v>
      </c>
    </row>
    <row r="75" spans="1:2">
      <c r="A75" s="5" t="s">
        <v>218</v>
      </c>
      <c r="B75" s="5" t="s">
        <v>219</v>
      </c>
    </row>
    <row r="76" spans="1:2">
      <c r="A76" s="5" t="s">
        <v>220</v>
      </c>
      <c r="B76" s="5" t="s">
        <v>221</v>
      </c>
    </row>
    <row r="77" spans="1:2">
      <c r="A77" s="5" t="s">
        <v>222</v>
      </c>
      <c r="B77" s="5" t="s">
        <v>223</v>
      </c>
    </row>
    <row r="78" spans="1:2">
      <c r="A78" s="5" t="s">
        <v>224</v>
      </c>
      <c r="B78" s="5" t="s">
        <v>225</v>
      </c>
    </row>
    <row r="79" spans="1:2">
      <c r="A79" s="5" t="s">
        <v>226</v>
      </c>
      <c r="B79" s="5" t="s">
        <v>227</v>
      </c>
    </row>
    <row r="80" spans="1:2">
      <c r="A80" s="5" t="s">
        <v>228</v>
      </c>
      <c r="B80" s="5" t="s">
        <v>229</v>
      </c>
    </row>
    <row r="81" spans="1:2">
      <c r="A81" s="5" t="s">
        <v>230</v>
      </c>
      <c r="B81" s="5" t="s">
        <v>231</v>
      </c>
    </row>
    <row r="82" spans="1:2">
      <c r="A82" s="5" t="s">
        <v>232</v>
      </c>
      <c r="B82" s="5" t="s">
        <v>233</v>
      </c>
    </row>
    <row r="83" spans="1:2">
      <c r="A83" s="5" t="s">
        <v>234</v>
      </c>
      <c r="B83" s="5" t="s">
        <v>235</v>
      </c>
    </row>
    <row r="84" spans="1:2">
      <c r="A84" s="5" t="s">
        <v>236</v>
      </c>
      <c r="B84" s="5" t="s">
        <v>237</v>
      </c>
    </row>
    <row r="85" spans="1:2">
      <c r="A85" s="5" t="s">
        <v>238</v>
      </c>
      <c r="B85" s="5" t="s">
        <v>239</v>
      </c>
    </row>
    <row r="86" spans="1:2">
      <c r="A86" s="5" t="s">
        <v>240</v>
      </c>
      <c r="B86" s="5" t="s">
        <v>241</v>
      </c>
    </row>
    <row r="87" spans="1:2">
      <c r="A87" s="5" t="s">
        <v>242</v>
      </c>
      <c r="B87" s="5" t="s">
        <v>243</v>
      </c>
    </row>
    <row r="88" spans="1:2">
      <c r="A88" s="5" t="s">
        <v>244</v>
      </c>
      <c r="B88" s="5" t="s">
        <v>245</v>
      </c>
    </row>
    <row r="89" spans="1:2">
      <c r="A89" s="5" t="s">
        <v>246</v>
      </c>
      <c r="B89" s="5" t="s">
        <v>247</v>
      </c>
    </row>
    <row r="90" spans="1:2">
      <c r="A90" s="5" t="s">
        <v>248</v>
      </c>
      <c r="B90" s="5" t="s">
        <v>249</v>
      </c>
    </row>
    <row r="91" spans="1:2">
      <c r="A91" s="6" t="s">
        <v>250</v>
      </c>
      <c r="B91" s="5" t="s">
        <v>251</v>
      </c>
    </row>
    <row r="92" spans="1:2">
      <c r="A92" s="5" t="s">
        <v>252</v>
      </c>
      <c r="B92" s="5" t="s">
        <v>253</v>
      </c>
    </row>
    <row r="93" spans="1:2">
      <c r="A93" s="5" t="s">
        <v>254</v>
      </c>
      <c r="B93" s="5" t="s">
        <v>255</v>
      </c>
    </row>
    <row r="94" spans="1:2">
      <c r="A94" s="5" t="s">
        <v>256</v>
      </c>
      <c r="B94" s="5" t="s">
        <v>257</v>
      </c>
    </row>
    <row r="95" spans="1:2">
      <c r="A95" s="5" t="s">
        <v>258</v>
      </c>
      <c r="B95" s="5" t="s">
        <v>259</v>
      </c>
    </row>
    <row r="96" spans="1:2">
      <c r="A96" s="5" t="s">
        <v>260</v>
      </c>
      <c r="B96" s="5" t="s">
        <v>261</v>
      </c>
    </row>
    <row r="97" spans="1:2">
      <c r="A97" s="5" t="s">
        <v>262</v>
      </c>
      <c r="B97" s="5" t="s">
        <v>263</v>
      </c>
    </row>
    <row r="98" spans="1:2">
      <c r="A98" s="5" t="s">
        <v>264</v>
      </c>
      <c r="B98" s="5" t="s">
        <v>265</v>
      </c>
    </row>
    <row r="99" spans="1:2">
      <c r="A99" s="5" t="s">
        <v>266</v>
      </c>
      <c r="B99" s="5" t="s">
        <v>267</v>
      </c>
    </row>
    <row r="100" spans="1:2">
      <c r="A100" s="5" t="s">
        <v>268</v>
      </c>
      <c r="B100" s="5" t="s">
        <v>269</v>
      </c>
    </row>
    <row r="101" spans="1:2">
      <c r="A101" s="5" t="s">
        <v>270</v>
      </c>
      <c r="B101" s="5" t="s">
        <v>271</v>
      </c>
    </row>
    <row r="102" spans="1:2">
      <c r="A102" s="5" t="s">
        <v>272</v>
      </c>
      <c r="B102" s="5" t="s">
        <v>273</v>
      </c>
    </row>
    <row r="103" spans="1:2">
      <c r="A103" s="5" t="s">
        <v>41</v>
      </c>
      <c r="B103" s="5" t="s">
        <v>274</v>
      </c>
    </row>
    <row r="104" spans="1:2">
      <c r="A104" s="5" t="s">
        <v>275</v>
      </c>
      <c r="B104" s="5" t="s">
        <v>276</v>
      </c>
    </row>
    <row r="105" spans="1:2">
      <c r="A105" s="5" t="s">
        <v>277</v>
      </c>
      <c r="B105" s="5" t="s">
        <v>278</v>
      </c>
    </row>
    <row r="106" spans="1:2">
      <c r="A106" s="5" t="s">
        <v>279</v>
      </c>
      <c r="B106" s="5" t="s">
        <v>280</v>
      </c>
    </row>
    <row r="107" spans="1:2">
      <c r="A107" s="5" t="s">
        <v>281</v>
      </c>
      <c r="B107" s="5" t="s">
        <v>282</v>
      </c>
    </row>
    <row r="108" spans="1:2">
      <c r="A108" s="5" t="s">
        <v>43</v>
      </c>
      <c r="B108" s="5" t="s">
        <v>283</v>
      </c>
    </row>
    <row r="109" spans="1:2">
      <c r="A109" s="5" t="s">
        <v>284</v>
      </c>
      <c r="B109" s="5" t="s">
        <v>285</v>
      </c>
    </row>
    <row r="110" spans="1:2">
      <c r="A110" s="5" t="s">
        <v>286</v>
      </c>
      <c r="B110" s="5" t="s">
        <v>287</v>
      </c>
    </row>
    <row r="111" spans="1:2">
      <c r="A111" s="5" t="s">
        <v>288</v>
      </c>
      <c r="B111" s="5" t="s">
        <v>47</v>
      </c>
    </row>
    <row r="112" spans="1:2">
      <c r="A112" s="5" t="s">
        <v>289</v>
      </c>
      <c r="B112" s="5" t="s">
        <v>290</v>
      </c>
    </row>
    <row r="113" spans="1:2">
      <c r="A113" s="5" t="s">
        <v>68</v>
      </c>
      <c r="B113" s="5" t="s">
        <v>291</v>
      </c>
    </row>
    <row r="114" spans="1:2">
      <c r="A114" s="5" t="s">
        <v>292</v>
      </c>
      <c r="B114" s="5" t="s">
        <v>293</v>
      </c>
    </row>
    <row r="115" spans="1:2">
      <c r="A115" s="5" t="s">
        <v>294</v>
      </c>
      <c r="B115" s="5" t="s">
        <v>295</v>
      </c>
    </row>
    <row r="116" spans="1:2">
      <c r="A116" s="5" t="s">
        <v>296</v>
      </c>
      <c r="B116" s="5" t="s">
        <v>297</v>
      </c>
    </row>
    <row r="117" spans="1:2">
      <c r="A117" s="5" t="s">
        <v>298</v>
      </c>
      <c r="B117" s="5" t="s">
        <v>299</v>
      </c>
    </row>
    <row r="118" spans="1:2">
      <c r="A118" s="5" t="s">
        <v>300</v>
      </c>
      <c r="B118" s="5" t="s">
        <v>301</v>
      </c>
    </row>
    <row r="119" spans="1:2">
      <c r="A119" s="5" t="s">
        <v>302</v>
      </c>
      <c r="B119" s="5" t="s">
        <v>303</v>
      </c>
    </row>
    <row r="120" spans="1:2">
      <c r="A120" s="5" t="s">
        <v>304</v>
      </c>
      <c r="B120" s="5" t="s">
        <v>305</v>
      </c>
    </row>
    <row r="121" spans="1:2">
      <c r="A121" s="5" t="s">
        <v>306</v>
      </c>
      <c r="B121" s="5" t="s">
        <v>307</v>
      </c>
    </row>
    <row r="122" spans="1:2">
      <c r="A122" s="5" t="s">
        <v>308</v>
      </c>
      <c r="B122" s="5" t="s">
        <v>309</v>
      </c>
    </row>
    <row r="123" spans="1:2">
      <c r="A123" s="5" t="s">
        <v>310</v>
      </c>
      <c r="B123" s="5" t="s">
        <v>311</v>
      </c>
    </row>
    <row r="124" spans="1:2">
      <c r="A124" s="5" t="s">
        <v>312</v>
      </c>
      <c r="B124" s="5" t="s">
        <v>313</v>
      </c>
    </row>
    <row r="125" spans="1:2">
      <c r="A125" s="5" t="s">
        <v>314</v>
      </c>
      <c r="B125" s="5" t="s">
        <v>315</v>
      </c>
    </row>
    <row r="126" spans="1:2">
      <c r="A126" s="5" t="s">
        <v>316</v>
      </c>
      <c r="B126" s="5" t="s">
        <v>317</v>
      </c>
    </row>
    <row r="127" spans="1:2">
      <c r="A127" s="5" t="s">
        <v>318</v>
      </c>
      <c r="B127" s="5" t="s">
        <v>319</v>
      </c>
    </row>
    <row r="128" spans="1:2">
      <c r="A128" s="5" t="s">
        <v>67</v>
      </c>
      <c r="B128" s="5" t="s">
        <v>320</v>
      </c>
    </row>
    <row r="129" spans="1:2">
      <c r="A129" s="5" t="s">
        <v>321</v>
      </c>
      <c r="B129" s="5" t="s">
        <v>322</v>
      </c>
    </row>
    <row r="130" spans="1:2">
      <c r="A130" s="5" t="s">
        <v>323</v>
      </c>
      <c r="B130" s="5" t="s">
        <v>324</v>
      </c>
    </row>
    <row r="131" spans="1:2">
      <c r="A131" s="5" t="s">
        <v>325</v>
      </c>
      <c r="B131" s="5" t="s">
        <v>326</v>
      </c>
    </row>
    <row r="132" spans="1:2">
      <c r="A132" s="5" t="s">
        <v>327</v>
      </c>
      <c r="B132" s="5" t="s">
        <v>328</v>
      </c>
    </row>
    <row r="133" spans="1:2">
      <c r="A133" s="5" t="s">
        <v>329</v>
      </c>
      <c r="B133" s="5" t="s">
        <v>330</v>
      </c>
    </row>
    <row r="134" spans="1:2">
      <c r="A134" s="5" t="s">
        <v>331</v>
      </c>
      <c r="B134" s="5" t="s">
        <v>332</v>
      </c>
    </row>
    <row r="135" spans="1:2">
      <c r="A135" s="5" t="s">
        <v>333</v>
      </c>
      <c r="B135" s="5" t="s">
        <v>334</v>
      </c>
    </row>
    <row r="136" spans="1:2">
      <c r="A136" s="5" t="s">
        <v>335</v>
      </c>
      <c r="B136" s="5" t="s">
        <v>336</v>
      </c>
    </row>
    <row r="137" spans="1:2">
      <c r="A137" s="5" t="s">
        <v>70</v>
      </c>
      <c r="B137" s="5" t="s">
        <v>337</v>
      </c>
    </row>
    <row r="138" spans="1:2">
      <c r="A138" s="5" t="s">
        <v>338</v>
      </c>
      <c r="B138" s="5" t="s">
        <v>339</v>
      </c>
    </row>
    <row r="139" spans="1:2">
      <c r="A139" s="5" t="s">
        <v>340</v>
      </c>
      <c r="B139" s="5" t="s">
        <v>341</v>
      </c>
    </row>
    <row r="140" spans="1:2">
      <c r="A140" s="5" t="s">
        <v>342</v>
      </c>
      <c r="B140" s="5" t="s">
        <v>343</v>
      </c>
    </row>
    <row r="141" spans="1:2">
      <c r="A141" s="5" t="s">
        <v>344</v>
      </c>
      <c r="B141" s="5" t="s">
        <v>345</v>
      </c>
    </row>
    <row r="142" spans="1:2">
      <c r="A142" s="5" t="s">
        <v>346</v>
      </c>
      <c r="B142" s="5" t="s">
        <v>347</v>
      </c>
    </row>
    <row r="143" spans="1:2">
      <c r="A143" s="5" t="s">
        <v>348</v>
      </c>
      <c r="B143" s="5">
        <v>80018</v>
      </c>
    </row>
    <row r="144" spans="1:2">
      <c r="A144" s="5" t="s">
        <v>349</v>
      </c>
      <c r="B144" s="5" t="s">
        <v>350</v>
      </c>
    </row>
    <row r="145" spans="1:2">
      <c r="A145" s="5" t="s">
        <v>351</v>
      </c>
      <c r="B145" s="5" t="s">
        <v>352</v>
      </c>
    </row>
    <row r="146" spans="1:2">
      <c r="A146" s="5" t="s">
        <v>353</v>
      </c>
      <c r="B146" s="5" t="s">
        <v>354</v>
      </c>
    </row>
    <row r="147" spans="1:2">
      <c r="A147" s="5" t="s">
        <v>355</v>
      </c>
      <c r="B147" s="5" t="s">
        <v>356</v>
      </c>
    </row>
    <row r="148" spans="1:2">
      <c r="A148" s="5" t="s">
        <v>357</v>
      </c>
      <c r="B148" s="5" t="s">
        <v>358</v>
      </c>
    </row>
    <row r="149" spans="1:2">
      <c r="A149" s="7" t="s">
        <v>359</v>
      </c>
      <c r="B149" s="7">
        <v>92223</v>
      </c>
    </row>
    <row r="150" spans="1:2">
      <c r="A150" s="7" t="s">
        <v>360</v>
      </c>
      <c r="B150" s="7" t="s">
        <v>361</v>
      </c>
    </row>
    <row r="151" spans="1:2">
      <c r="A151" s="7" t="s">
        <v>362</v>
      </c>
      <c r="B151" s="7" t="s">
        <v>363</v>
      </c>
    </row>
    <row r="152" spans="1:2">
      <c r="A152" s="7" t="s">
        <v>53</v>
      </c>
      <c r="B152" s="7">
        <v>23321</v>
      </c>
    </row>
    <row r="153" spans="1:2">
      <c r="A153" s="7" t="s">
        <v>364</v>
      </c>
      <c r="B153" s="7">
        <v>28134</v>
      </c>
    </row>
    <row r="154" spans="1:2">
      <c r="A154" s="7" t="s">
        <v>365</v>
      </c>
      <c r="B154" s="8">
        <v>92394</v>
      </c>
    </row>
    <row r="155" spans="1:2">
      <c r="A155" s="7" t="s">
        <v>366</v>
      </c>
      <c r="B155" s="8" t="s">
        <v>367</v>
      </c>
    </row>
    <row r="156" spans="1:2">
      <c r="A156" s="7" t="s">
        <v>368</v>
      </c>
      <c r="B156" s="8" t="s">
        <v>369</v>
      </c>
    </row>
    <row r="157" spans="1:2">
      <c r="A157" s="7" t="s">
        <v>370</v>
      </c>
      <c r="B157" s="8" t="s">
        <v>371</v>
      </c>
    </row>
    <row r="158" spans="1:2">
      <c r="A158" s="7" t="s">
        <v>372</v>
      </c>
      <c r="B158" s="8" t="s">
        <v>373</v>
      </c>
    </row>
    <row r="159" spans="1:2">
      <c r="A159" s="7" t="s">
        <v>374</v>
      </c>
      <c r="B159" s="8">
        <v>17408</v>
      </c>
    </row>
    <row r="160" spans="1:2">
      <c r="A160" s="7" t="s">
        <v>375</v>
      </c>
      <c r="B160" s="8" t="s">
        <v>376</v>
      </c>
    </row>
    <row r="161" spans="1:2">
      <c r="A161" s="7" t="s">
        <v>51</v>
      </c>
      <c r="B161" s="8" t="s">
        <v>377</v>
      </c>
    </row>
    <row r="162" spans="1:2">
      <c r="A162" s="7" t="s">
        <v>378</v>
      </c>
      <c r="B162" s="8" t="s">
        <v>379</v>
      </c>
    </row>
    <row r="163" spans="1:2">
      <c r="A163" s="7" t="s">
        <v>380</v>
      </c>
      <c r="B163" s="8">
        <v>64068</v>
      </c>
    </row>
    <row r="164" spans="1:2">
      <c r="A164" s="7" t="s">
        <v>381</v>
      </c>
      <c r="B164" s="8">
        <v>44705</v>
      </c>
    </row>
    <row r="165" spans="1:2">
      <c r="A165" s="7" t="s">
        <v>382</v>
      </c>
      <c r="B165" s="8" t="s">
        <v>383</v>
      </c>
    </row>
    <row r="166" spans="1:2">
      <c r="A166" s="7" t="s">
        <v>384</v>
      </c>
      <c r="B166" s="8" t="s">
        <v>385</v>
      </c>
    </row>
    <row r="167" spans="1:2">
      <c r="A167" s="7" t="s">
        <v>386</v>
      </c>
      <c r="B167" s="8" t="s">
        <v>387</v>
      </c>
    </row>
    <row r="168" spans="1:2">
      <c r="A168" s="7" t="s">
        <v>388</v>
      </c>
      <c r="B168" s="8" t="s">
        <v>389</v>
      </c>
    </row>
    <row r="169" spans="1:2">
      <c r="A169" s="7" t="s">
        <v>390</v>
      </c>
      <c r="B169" s="8">
        <v>75261</v>
      </c>
    </row>
    <row r="170" spans="1:2">
      <c r="A170" s="5" t="s">
        <v>391</v>
      </c>
      <c r="B170" s="6"/>
    </row>
    <row r="171" spans="1:2">
      <c r="A171" s="5" t="s">
        <v>392</v>
      </c>
      <c r="B171" s="6"/>
    </row>
    <row r="172" spans="1:2">
      <c r="A172" s="5" t="s">
        <v>393</v>
      </c>
      <c r="B172" s="6"/>
    </row>
    <row r="173" spans="1:2">
      <c r="A173" s="5" t="s">
        <v>394</v>
      </c>
      <c r="B173" s="6"/>
    </row>
    <row r="174" spans="1:2">
      <c r="A174" s="5" t="s">
        <v>395</v>
      </c>
      <c r="B174" s="6"/>
    </row>
    <row r="175" spans="1:2">
      <c r="A175" s="9" t="s">
        <v>396</v>
      </c>
      <c r="B175" s="6"/>
    </row>
    <row r="176" spans="1:2">
      <c r="A176" s="10" t="s">
        <v>397</v>
      </c>
      <c r="B176" s="11" t="s">
        <v>398</v>
      </c>
    </row>
    <row r="177" spans="1:2">
      <c r="A177" s="12" t="s">
        <v>399</v>
      </c>
      <c r="B177" s="11" t="s">
        <v>400</v>
      </c>
    </row>
    <row r="178" spans="1:2">
      <c r="A178" s="12" t="s">
        <v>401</v>
      </c>
      <c r="B178" s="11" t="s">
        <v>402</v>
      </c>
    </row>
    <row r="179" spans="1:2">
      <c r="A179" s="12" t="s">
        <v>403</v>
      </c>
      <c r="B179" s="11" t="s">
        <v>404</v>
      </c>
    </row>
    <row r="180" spans="1:2">
      <c r="A180" s="12" t="s">
        <v>405</v>
      </c>
      <c r="B180" s="11" t="s">
        <v>406</v>
      </c>
    </row>
    <row r="181" spans="1:2">
      <c r="A181" s="12" t="s">
        <v>407</v>
      </c>
      <c r="B181" s="11" t="s">
        <v>406</v>
      </c>
    </row>
    <row r="182" spans="1:2">
      <c r="A182" s="12" t="s">
        <v>408</v>
      </c>
      <c r="B182" s="11" t="s">
        <v>409</v>
      </c>
    </row>
    <row r="183" spans="1:2">
      <c r="A183" s="12" t="s">
        <v>410</v>
      </c>
      <c r="B183" s="11" t="s">
        <v>398</v>
      </c>
    </row>
    <row r="184" spans="1:2">
      <c r="A184" s="12" t="s">
        <v>411</v>
      </c>
      <c r="B184" s="11" t="s">
        <v>412</v>
      </c>
    </row>
    <row r="185" spans="1:2">
      <c r="A185" s="12" t="s">
        <v>413</v>
      </c>
      <c r="B185" s="11" t="s">
        <v>414</v>
      </c>
    </row>
    <row r="186" spans="1:2">
      <c r="A186" s="12" t="s">
        <v>415</v>
      </c>
      <c r="B186" s="11" t="s">
        <v>416</v>
      </c>
    </row>
    <row r="187" spans="1:2">
      <c r="A187" s="12" t="s">
        <v>417</v>
      </c>
      <c r="B187" s="11" t="s">
        <v>418</v>
      </c>
    </row>
    <row r="188" spans="1:2">
      <c r="A188" s="12" t="s">
        <v>419</v>
      </c>
      <c r="B188" s="11" t="s">
        <v>420</v>
      </c>
    </row>
    <row r="189" spans="1:2">
      <c r="A189" s="12" t="s">
        <v>421</v>
      </c>
      <c r="B189" s="11" t="s">
        <v>422</v>
      </c>
    </row>
    <row r="190" spans="1:2">
      <c r="A190" s="12" t="s">
        <v>423</v>
      </c>
      <c r="B190" s="11" t="s">
        <v>424</v>
      </c>
    </row>
    <row r="191" spans="1:2">
      <c r="A191" s="13" t="s">
        <v>425</v>
      </c>
      <c r="B191" s="14" t="s">
        <v>426</v>
      </c>
    </row>
    <row r="192" spans="1:2">
      <c r="A192" s="12" t="s">
        <v>427</v>
      </c>
      <c r="B192" s="11" t="s">
        <v>428</v>
      </c>
    </row>
    <row r="193" spans="1:2">
      <c r="A193" s="12" t="s">
        <v>429</v>
      </c>
      <c r="B193" s="11" t="s">
        <v>430</v>
      </c>
    </row>
    <row r="194" spans="1:2">
      <c r="A194" s="15" t="s">
        <v>431</v>
      </c>
      <c r="B194" s="11" t="s">
        <v>432</v>
      </c>
    </row>
    <row r="195" spans="1:2">
      <c r="A195" s="15" t="s">
        <v>433</v>
      </c>
      <c r="B195" s="16" t="s">
        <v>434</v>
      </c>
    </row>
    <row r="196" spans="2:2">
      <c r="B196" s="17"/>
    </row>
    <row r="197" spans="1:2">
      <c r="A197" s="17" t="s">
        <v>435</v>
      </c>
      <c r="B197" s="17"/>
    </row>
    <row r="198" spans="1:2">
      <c r="A198" s="12" t="s">
        <v>436</v>
      </c>
      <c r="B198" s="12">
        <v>91708</v>
      </c>
    </row>
    <row r="199" spans="1:2">
      <c r="A199" s="12" t="s">
        <v>437</v>
      </c>
      <c r="B199" s="12">
        <v>95837</v>
      </c>
    </row>
    <row r="200" spans="1:2">
      <c r="A200" s="12" t="s">
        <v>438</v>
      </c>
      <c r="B200" s="12">
        <v>85340</v>
      </c>
    </row>
    <row r="201" spans="1:2">
      <c r="A201" s="12" t="s">
        <v>439</v>
      </c>
      <c r="B201" s="12">
        <v>40165</v>
      </c>
    </row>
    <row r="202" spans="1:2">
      <c r="A202" s="12" t="s">
        <v>440</v>
      </c>
      <c r="B202" s="12">
        <v>66021</v>
      </c>
    </row>
    <row r="203" spans="1:2">
      <c r="A203" s="12" t="s">
        <v>441</v>
      </c>
      <c r="B203" s="12" t="s">
        <v>442</v>
      </c>
    </row>
    <row r="204" spans="1:2">
      <c r="A204" s="12" t="s">
        <v>443</v>
      </c>
      <c r="B204" s="12">
        <v>91708</v>
      </c>
    </row>
  </sheetData>
  <conditionalFormatting sqref="A154:A159">
    <cfRule type="duplicateValues" dxfId="4" priority="3"/>
  </conditionalFormatting>
  <conditionalFormatting sqref="A160:A161">
    <cfRule type="duplicateValues" dxfId="4" priority="2"/>
  </conditionalFormatting>
  <conditionalFormatting sqref="A162:A169">
    <cfRule type="duplicateValues" dxfId="4" priority="1"/>
  </conditionalFormatting>
  <conditionalFormatting sqref="A1:A153 A170:A65536">
    <cfRule type="duplicateValues" dxfId="4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Sheet2</vt:lpstr>
      <vt:lpstr>FBA仓库代码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Joncharlie</cp:lastModifiedBy>
  <dcterms:created xsi:type="dcterms:W3CDTF">2023-05-12T11:15:00Z</dcterms:created>
  <dcterms:modified xsi:type="dcterms:W3CDTF">2024-03-28T03:14:20Z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D5F62747AF304DBB85A592999C12E2FC_12</vt:lpwstr>
  </property>
</Properties>
</file>